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<sst xmlns="http://schemas.openxmlformats.org/spreadsheetml/2006/main" count="62" uniqueCount="49">
  <si>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 xml:space="preserve">Pořadí  </t>
  </si>
  <si>
    <t>Body</t>
  </si>
  <si>
    <t>Jméno střelce</t>
  </si>
  <si>
    <t>Průběžné pořadí</t>
  </si>
  <si>
    <t>CELKOVÉ BODY</t>
  </si>
  <si>
    <t>CELKOVÉ POŘADÍ</t>
  </si>
  <si>
    <t>a další…</t>
  </si>
  <si>
    <t xml:space="preserve">Počet startů       v lize </t>
  </si>
  <si>
    <t>Třemešek           1. 6. 2013</t>
  </si>
  <si>
    <t>Hanušovice             29. 6. 2013</t>
  </si>
  <si>
    <t>Třemešek           31. 8. 2013</t>
  </si>
  <si>
    <t>Přidělování bodů dle pořadí  v soutěžích</t>
  </si>
  <si>
    <t>po splnění startu minimálně ve 3 závodech</t>
  </si>
  <si>
    <t>Dosažanýsoučet bodů</t>
  </si>
  <si>
    <t>Písečná                 20. 7. 2013</t>
  </si>
  <si>
    <t>Svoboda  Jiří</t>
  </si>
  <si>
    <t>Kubíček  Jaroslav</t>
  </si>
  <si>
    <t>Pur  Karel</t>
  </si>
  <si>
    <t>Diňa  Josef</t>
  </si>
  <si>
    <t>Plíhal  Aleš</t>
  </si>
  <si>
    <t>Fiala  Petr</t>
  </si>
  <si>
    <t>Kubíček  Jan</t>
  </si>
  <si>
    <t>Svoboda  Karel</t>
  </si>
  <si>
    <t>Terkovič  Gabriel</t>
  </si>
  <si>
    <t>Červanka  František</t>
  </si>
  <si>
    <t>Graja  Radek</t>
  </si>
  <si>
    <t>Řeha  Martin ing,</t>
  </si>
  <si>
    <t>Papula  Josef</t>
  </si>
  <si>
    <t>Fiala  Aleš</t>
  </si>
  <si>
    <t>Kubíček  Michal</t>
  </si>
  <si>
    <t>Kruk  František</t>
  </si>
  <si>
    <t>Graja  Radomír</t>
  </si>
  <si>
    <t>Štefek  Oldřich</t>
  </si>
  <si>
    <t>Gereš  Jindřich</t>
  </si>
  <si>
    <t xml:space="preserve">Loštice-Žadlovice                  11. 5. 2013 </t>
  </si>
  <si>
    <t>Jakubovice          25. 5. 2013</t>
  </si>
  <si>
    <t>Vařeka Josef</t>
  </si>
  <si>
    <t>Zlámal Přemysl</t>
  </si>
  <si>
    <t>Žáček Kamil</t>
  </si>
  <si>
    <t>Juřík Rostislav</t>
  </si>
  <si>
    <t>Navrátil Robert</t>
  </si>
  <si>
    <t>Gonda Jiří</t>
  </si>
  <si>
    <t>Doležal Radek</t>
  </si>
  <si>
    <t>Chrudina Zdeněk</t>
  </si>
  <si>
    <t>Nuzík Ivan</t>
  </si>
  <si>
    <t>Žilka Jiří</t>
  </si>
  <si>
    <t>Tezner Jiří</t>
  </si>
  <si>
    <t>Bartoň Vladimír</t>
  </si>
  <si>
    <t>Vojtek Michal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</si>
</sst>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24" borderId="17" xfId="0" applyFill="1" applyBorder="1" applyAlignment="1" applyProtection="1">
      <alignment horizontal="center"/>
      <protection locked="0"/>
    </xf>
    <xf numFmtId="0" fontId="0" fillId="24" borderId="18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0" fillId="24" borderId="20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hidden="1"/>
    </xf>
    <xf numFmtId="0" fontId="0" fillId="24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hidden="1"/>
    </xf>
    <xf numFmtId="0" fontId="0" fillId="24" borderId="25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hidden="1"/>
    </xf>
    <xf numFmtId="0" fontId="0" fillId="24" borderId="27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4" xfId="0" applyFill="1" applyBorder="1" applyAlignment="1" applyProtection="1">
      <alignment horizontal="center"/>
      <protection hidden="1"/>
    </xf>
    <xf numFmtId="0" fontId="5" fillId="17" borderId="19" xfId="0" applyFont="1" applyFill="1" applyBorder="1" applyAlignment="1" applyProtection="1">
      <alignment horizontal="center"/>
      <protection hidden="1"/>
    </xf>
    <xf numFmtId="0" fontId="5" fillId="17" borderId="25" xfId="0" applyFont="1" applyFill="1" applyBorder="1" applyAlignment="1" applyProtection="1">
      <alignment horizontal="center"/>
      <protection hidden="1"/>
    </xf>
    <xf numFmtId="0" fontId="5" fillId="17" borderId="16" xfId="0" applyFont="1" applyFill="1" applyBorder="1" applyAlignment="1" applyProtection="1">
      <alignment horizontal="center"/>
      <protection hidden="1"/>
    </xf>
    <xf numFmtId="0" fontId="5" fillId="17" borderId="24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1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14" fontId="2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25" fillId="23" borderId="19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34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 wrapText="1"/>
    </xf>
    <xf numFmtId="0" fontId="3" fillId="19" borderId="35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7.7109375" style="0" customWidth="1"/>
    <col min="5" max="5" width="7.140625" style="0" customWidth="1"/>
    <col min="6" max="6" width="7.7109375" style="0" customWidth="1"/>
    <col min="7" max="7" width="7.140625" style="0" customWidth="1"/>
    <col min="8" max="8" width="7.71093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140625" style="0" customWidth="1"/>
    <col min="14" max="14" width="7.7109375" style="0" customWidth="1"/>
    <col min="15" max="15" width="8.57421875" style="0" customWidth="1"/>
    <col min="16" max="16" width="9.00390625" style="0" customWidth="1"/>
    <col min="17" max="17" width="1.421875" style="0" customWidth="1"/>
    <col min="19" max="19" width="13.140625" style="0" customWidth="1"/>
    <col min="20" max="20" width="1.421875" style="0" customWidth="1"/>
  </cols>
  <sheetData>
    <row r="1" spans="1:1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S1" s="7"/>
    </row>
    <row r="2" spans="1:19" ht="13.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S2" s="8"/>
    </row>
    <row r="3" spans="1:24" ht="22.5">
      <c r="A3" s="50" t="s">
        <v>2</v>
      </c>
      <c r="B3" s="52" t="s">
        <v>7</v>
      </c>
      <c r="C3" s="48" t="s">
        <v>34</v>
      </c>
      <c r="D3" s="49"/>
      <c r="E3" s="48" t="s">
        <v>35</v>
      </c>
      <c r="F3" s="49"/>
      <c r="G3" s="48" t="s">
        <v>8</v>
      </c>
      <c r="H3" s="49"/>
      <c r="I3" s="48" t="s">
        <v>9</v>
      </c>
      <c r="J3" s="49"/>
      <c r="K3" s="48" t="s">
        <v>14</v>
      </c>
      <c r="L3" s="49"/>
      <c r="M3" s="48" t="s">
        <v>10</v>
      </c>
      <c r="N3" s="49"/>
      <c r="O3" s="42" t="s">
        <v>13</v>
      </c>
      <c r="P3" s="42" t="s">
        <v>3</v>
      </c>
      <c r="Q3" s="1"/>
      <c r="R3" s="40" t="s">
        <v>4</v>
      </c>
      <c r="S3" s="41" t="s">
        <v>5</v>
      </c>
      <c r="T3" s="1"/>
      <c r="U3" s="44" t="s">
        <v>11</v>
      </c>
      <c r="V3" s="45"/>
      <c r="W3" s="1"/>
      <c r="X3" s="1"/>
    </row>
    <row r="4" spans="1:23" ht="24" customHeight="1" thickBot="1">
      <c r="A4" s="51"/>
      <c r="B4" s="53"/>
      <c r="C4" s="3" t="s">
        <v>0</v>
      </c>
      <c r="D4" s="2" t="s">
        <v>1</v>
      </c>
      <c r="E4" s="3" t="s">
        <v>0</v>
      </c>
      <c r="F4" s="2" t="s">
        <v>1</v>
      </c>
      <c r="G4" s="3" t="s">
        <v>0</v>
      </c>
      <c r="H4" s="2" t="s">
        <v>1</v>
      </c>
      <c r="I4" s="3" t="s">
        <v>0</v>
      </c>
      <c r="J4" s="2" t="s">
        <v>1</v>
      </c>
      <c r="K4" s="3" t="s">
        <v>0</v>
      </c>
      <c r="L4" s="2" t="s">
        <v>1</v>
      </c>
      <c r="M4" s="3" t="s">
        <v>0</v>
      </c>
      <c r="N4" s="2" t="s">
        <v>1</v>
      </c>
      <c r="O4" s="43"/>
      <c r="P4" s="43"/>
      <c r="R4" s="46" t="s">
        <v>12</v>
      </c>
      <c r="S4" s="47"/>
      <c r="T4" s="37"/>
      <c r="U4" s="36" t="s">
        <v>0</v>
      </c>
      <c r="V4" s="38" t="s">
        <v>1</v>
      </c>
      <c r="W4" s="39"/>
    </row>
    <row r="5" spans="1:22" ht="12.75">
      <c r="A5" s="25" t="s">
        <v>15</v>
      </c>
      <c r="B5" s="27">
        <f>COUNTA(C5,E5,G5,I5,K5,M5)</f>
        <v>2</v>
      </c>
      <c r="C5" s="12">
        <v>16</v>
      </c>
      <c r="D5" s="9">
        <f>IF(C5&gt;0,VLOOKUP(C5,$U$5:$V$25,2,1),0)</f>
        <v>5</v>
      </c>
      <c r="E5" s="13"/>
      <c r="F5" s="11">
        <f>IF(E5&gt;0,VLOOKUP(E5,$U$5:$V$25,2,1),0)</f>
        <v>0</v>
      </c>
      <c r="G5" s="14">
        <v>15</v>
      </c>
      <c r="H5" s="10">
        <f aca="true" t="shared" si="0" ref="H5:H37">IF(G5&gt;0,VLOOKUP(G5,$U$5:$V$25,2,1),0)</f>
        <v>6</v>
      </c>
      <c r="I5" s="12"/>
      <c r="J5" s="9">
        <f aca="true" t="shared" si="1" ref="J5:J37">IF(I5&gt;0,VLOOKUP(I5,$U$5:$V$25,2,1),0)</f>
        <v>0</v>
      </c>
      <c r="K5" s="15"/>
      <c r="L5" s="9">
        <f aca="true" t="shared" si="2" ref="L5:L37">IF(K5&gt;0,VLOOKUP(K5,$U$5:$V$25,2,1),0)</f>
        <v>0</v>
      </c>
      <c r="M5" s="12"/>
      <c r="N5" s="9">
        <f aca="true" t="shared" si="3" ref="N5:N37">IF(M5&gt;0,VLOOKUP(M5,$U$5:$V$25,2,1),0)</f>
        <v>0</v>
      </c>
      <c r="O5" s="16">
        <f>D5+F5+H5+J5+L5+N5</f>
        <v>11</v>
      </c>
      <c r="P5" s="29">
        <f>RANK(O5,$O$5:$O$53,0)</f>
        <v>22</v>
      </c>
      <c r="R5" s="31">
        <f aca="true" t="shared" si="4" ref="R5:R21">IF(B5&gt;2,O5,0)</f>
        <v>0</v>
      </c>
      <c r="S5" s="33" t="str">
        <f>IF(R5&gt;0,RANK(R5,$R$5:$R$53),"Nehodnocen")</f>
        <v>Nehodnocen</v>
      </c>
      <c r="U5" s="4">
        <v>1</v>
      </c>
      <c r="V5" s="5">
        <v>20</v>
      </c>
    </row>
    <row r="6" spans="1:22" ht="12.75">
      <c r="A6" s="26" t="s">
        <v>16</v>
      </c>
      <c r="B6" s="28">
        <f aca="true" t="shared" si="5" ref="B6:B24">COUNTA(C6,E6,G6,I6,K6,M6)</f>
        <v>2</v>
      </c>
      <c r="C6" s="17">
        <v>18</v>
      </c>
      <c r="D6" s="18">
        <f aca="true" t="shared" si="6" ref="D6:F21">IF(C6&gt;0,VLOOKUP(C6,$U$5:$V$25,2,1),0)</f>
        <v>3</v>
      </c>
      <c r="E6" s="19">
        <v>11</v>
      </c>
      <c r="F6" s="20">
        <f t="shared" si="6"/>
        <v>10</v>
      </c>
      <c r="G6" s="21"/>
      <c r="H6" s="22">
        <f t="shared" si="0"/>
        <v>0</v>
      </c>
      <c r="I6" s="17"/>
      <c r="J6" s="18">
        <f t="shared" si="1"/>
        <v>0</v>
      </c>
      <c r="K6" s="23"/>
      <c r="L6" s="18">
        <f t="shared" si="2"/>
        <v>0</v>
      </c>
      <c r="M6" s="17"/>
      <c r="N6" s="18">
        <f t="shared" si="3"/>
        <v>0</v>
      </c>
      <c r="O6" s="24">
        <f aca="true" t="shared" si="7" ref="O6:O24">D6+F6+H6+J6+L6+N6</f>
        <v>13</v>
      </c>
      <c r="P6" s="30">
        <f>RANK(O6,$O$5:$O$53,0)</f>
        <v>21</v>
      </c>
      <c r="R6" s="32">
        <f t="shared" si="4"/>
        <v>0</v>
      </c>
      <c r="S6" s="34" t="str">
        <f>IF(R6&gt;0,RANK(R6,$R$5:$R$53),"Nehodnocen")</f>
        <v>Nehodnocen</v>
      </c>
      <c r="U6" s="4">
        <v>2</v>
      </c>
      <c r="V6" s="5">
        <v>19</v>
      </c>
    </row>
    <row r="7" spans="1:22" ht="12.75">
      <c r="A7" s="26" t="s">
        <v>17</v>
      </c>
      <c r="B7" s="28">
        <f t="shared" si="5"/>
        <v>3</v>
      </c>
      <c r="C7" s="17">
        <v>19</v>
      </c>
      <c r="D7" s="18">
        <f t="shared" si="6"/>
        <v>2</v>
      </c>
      <c r="E7" s="19">
        <v>20</v>
      </c>
      <c r="F7" s="20">
        <f t="shared" si="6"/>
        <v>1</v>
      </c>
      <c r="G7" s="21">
        <v>21</v>
      </c>
      <c r="H7" s="22">
        <f t="shared" si="0"/>
        <v>0</v>
      </c>
      <c r="I7" s="17"/>
      <c r="J7" s="18">
        <f t="shared" si="1"/>
        <v>0</v>
      </c>
      <c r="K7" s="23"/>
      <c r="L7" s="18">
        <f t="shared" si="2"/>
        <v>0</v>
      </c>
      <c r="M7" s="17"/>
      <c r="N7" s="18">
        <f t="shared" si="3"/>
        <v>0</v>
      </c>
      <c r="O7" s="24">
        <f t="shared" si="7"/>
        <v>3</v>
      </c>
      <c r="P7" s="30">
        <f>RANK(O7,$O$5:$O$53,0)</f>
        <v>27</v>
      </c>
      <c r="R7" s="32">
        <f t="shared" si="4"/>
        <v>3</v>
      </c>
      <c r="S7" s="34">
        <f>IF(R7&gt;0,RANK(R7,$R$5:$R$53),"Nehodnocen")</f>
        <v>11</v>
      </c>
      <c r="U7" s="4">
        <v>3</v>
      </c>
      <c r="V7" s="5">
        <v>18</v>
      </c>
    </row>
    <row r="8" spans="1:22" ht="12.75">
      <c r="A8" s="26" t="s">
        <v>18</v>
      </c>
      <c r="B8" s="28">
        <f t="shared" si="5"/>
        <v>3</v>
      </c>
      <c r="C8" s="17">
        <v>11</v>
      </c>
      <c r="D8" s="18">
        <f t="shared" si="6"/>
        <v>10</v>
      </c>
      <c r="E8" s="19">
        <v>15</v>
      </c>
      <c r="F8" s="20">
        <f t="shared" si="6"/>
        <v>6</v>
      </c>
      <c r="G8" s="21">
        <v>7</v>
      </c>
      <c r="H8" s="22">
        <f t="shared" si="0"/>
        <v>14</v>
      </c>
      <c r="I8" s="17"/>
      <c r="J8" s="18">
        <f t="shared" si="1"/>
        <v>0</v>
      </c>
      <c r="K8" s="23"/>
      <c r="L8" s="18">
        <f t="shared" si="2"/>
        <v>0</v>
      </c>
      <c r="M8" s="17"/>
      <c r="N8" s="18">
        <f t="shared" si="3"/>
        <v>0</v>
      </c>
      <c r="O8" s="24">
        <f t="shared" si="7"/>
        <v>30</v>
      </c>
      <c r="P8" s="30">
        <f>RANK(O8,$O$5:$O$53,0)</f>
        <v>7</v>
      </c>
      <c r="R8" s="32">
        <f t="shared" si="4"/>
        <v>30</v>
      </c>
      <c r="S8" s="34">
        <f>IF(R8&gt;0,RANK(R8,$R$5:$R$53),"Nehodnocen")</f>
        <v>6</v>
      </c>
      <c r="U8" s="4">
        <v>4</v>
      </c>
      <c r="V8" s="5">
        <v>17</v>
      </c>
    </row>
    <row r="9" spans="1:22" ht="12.75">
      <c r="A9" s="26" t="s">
        <v>19</v>
      </c>
      <c r="B9" s="28">
        <f t="shared" si="5"/>
        <v>2</v>
      </c>
      <c r="C9" s="17">
        <v>1</v>
      </c>
      <c r="D9" s="18">
        <f t="shared" si="6"/>
        <v>20</v>
      </c>
      <c r="E9" s="19"/>
      <c r="F9" s="20">
        <f t="shared" si="6"/>
        <v>0</v>
      </c>
      <c r="G9" s="21">
        <v>12</v>
      </c>
      <c r="H9" s="22">
        <f t="shared" si="0"/>
        <v>9</v>
      </c>
      <c r="I9" s="17"/>
      <c r="J9" s="18">
        <f t="shared" si="1"/>
        <v>0</v>
      </c>
      <c r="K9" s="23"/>
      <c r="L9" s="18">
        <f t="shared" si="2"/>
        <v>0</v>
      </c>
      <c r="M9" s="17"/>
      <c r="N9" s="18">
        <f t="shared" si="3"/>
        <v>0</v>
      </c>
      <c r="O9" s="24">
        <f t="shared" si="7"/>
        <v>29</v>
      </c>
      <c r="P9" s="30">
        <f>RANK(O9,$O$5:$O$53,0)</f>
        <v>10</v>
      </c>
      <c r="R9" s="32">
        <f t="shared" si="4"/>
        <v>0</v>
      </c>
      <c r="S9" s="34" t="str">
        <f>IF(R9&gt;0,RANK(R9,$R$5:$R$53),"Nehodnocen")</f>
        <v>Nehodnocen</v>
      </c>
      <c r="U9" s="4">
        <v>5</v>
      </c>
      <c r="V9" s="5">
        <v>16</v>
      </c>
    </row>
    <row r="10" spans="1:22" ht="12.75">
      <c r="A10" s="26" t="s">
        <v>20</v>
      </c>
      <c r="B10" s="28">
        <f t="shared" si="5"/>
        <v>3</v>
      </c>
      <c r="C10" s="17">
        <v>3</v>
      </c>
      <c r="D10" s="18">
        <f t="shared" si="6"/>
        <v>18</v>
      </c>
      <c r="E10" s="19">
        <v>12</v>
      </c>
      <c r="F10" s="20">
        <f t="shared" si="6"/>
        <v>9</v>
      </c>
      <c r="G10" s="21">
        <v>1</v>
      </c>
      <c r="H10" s="22">
        <f t="shared" si="0"/>
        <v>20</v>
      </c>
      <c r="I10" s="17"/>
      <c r="J10" s="18">
        <f t="shared" si="1"/>
        <v>0</v>
      </c>
      <c r="K10" s="23"/>
      <c r="L10" s="18">
        <f t="shared" si="2"/>
        <v>0</v>
      </c>
      <c r="M10" s="17"/>
      <c r="N10" s="18">
        <f t="shared" si="3"/>
        <v>0</v>
      </c>
      <c r="O10" s="24">
        <f t="shared" si="7"/>
        <v>47</v>
      </c>
      <c r="P10" s="30">
        <f>RANK(O10,$O$5:$O$53,0)</f>
        <v>3</v>
      </c>
      <c r="R10" s="32">
        <f t="shared" si="4"/>
        <v>47</v>
      </c>
      <c r="S10" s="34">
        <f>IF(R10&gt;0,RANK(R10,$R$5:$R$53),"Nehodnocen")</f>
        <v>3</v>
      </c>
      <c r="U10" s="4">
        <v>6</v>
      </c>
      <c r="V10" s="5">
        <v>15</v>
      </c>
    </row>
    <row r="11" spans="1:22" ht="12.75">
      <c r="A11" s="26" t="s">
        <v>21</v>
      </c>
      <c r="B11" s="28">
        <f t="shared" si="5"/>
        <v>3</v>
      </c>
      <c r="C11" s="17">
        <v>20</v>
      </c>
      <c r="D11" s="18">
        <f t="shared" si="6"/>
        <v>1</v>
      </c>
      <c r="E11" s="19">
        <v>8</v>
      </c>
      <c r="F11" s="20">
        <f t="shared" si="6"/>
        <v>13</v>
      </c>
      <c r="G11" s="21">
        <v>21</v>
      </c>
      <c r="H11" s="22">
        <f t="shared" si="0"/>
        <v>0</v>
      </c>
      <c r="I11" s="17"/>
      <c r="J11" s="18">
        <f t="shared" si="1"/>
        <v>0</v>
      </c>
      <c r="K11" s="23"/>
      <c r="L11" s="18">
        <f t="shared" si="2"/>
        <v>0</v>
      </c>
      <c r="M11" s="17"/>
      <c r="N11" s="18">
        <f t="shared" si="3"/>
        <v>0</v>
      </c>
      <c r="O11" s="24">
        <f t="shared" si="7"/>
        <v>14</v>
      </c>
      <c r="P11" s="30">
        <f>RANK(O11,$O$5:$O$53,0)</f>
        <v>20</v>
      </c>
      <c r="R11" s="32">
        <f t="shared" si="4"/>
        <v>14</v>
      </c>
      <c r="S11" s="34">
        <f>IF(R11&gt;0,RANK(R11,$R$5:$R$53),"Nehodnocen")</f>
        <v>10</v>
      </c>
      <c r="U11" s="4">
        <v>7</v>
      </c>
      <c r="V11" s="5">
        <v>14</v>
      </c>
    </row>
    <row r="12" spans="1:22" ht="12.75">
      <c r="A12" s="26" t="s">
        <v>22</v>
      </c>
      <c r="B12" s="28">
        <f t="shared" si="5"/>
        <v>2</v>
      </c>
      <c r="C12" s="17">
        <v>6</v>
      </c>
      <c r="D12" s="18">
        <f t="shared" si="6"/>
        <v>15</v>
      </c>
      <c r="E12" s="19"/>
      <c r="F12" s="20">
        <f t="shared" si="6"/>
        <v>0</v>
      </c>
      <c r="G12" s="21">
        <v>7</v>
      </c>
      <c r="H12" s="22">
        <f t="shared" si="0"/>
        <v>14</v>
      </c>
      <c r="I12" s="17"/>
      <c r="J12" s="18">
        <f t="shared" si="1"/>
        <v>0</v>
      </c>
      <c r="K12" s="23"/>
      <c r="L12" s="18">
        <f t="shared" si="2"/>
        <v>0</v>
      </c>
      <c r="M12" s="17"/>
      <c r="N12" s="18">
        <f t="shared" si="3"/>
        <v>0</v>
      </c>
      <c r="O12" s="24">
        <f t="shared" si="7"/>
        <v>29</v>
      </c>
      <c r="P12" s="30">
        <f>RANK(O12,$O$5:$O$53,0)</f>
        <v>10</v>
      </c>
      <c r="R12" s="32">
        <f t="shared" si="4"/>
        <v>0</v>
      </c>
      <c r="S12" s="34" t="str">
        <f>IF(R12&gt;0,RANK(R12,$R$5:$R$53),"Nehodnocen")</f>
        <v>Nehodnocen</v>
      </c>
      <c r="U12" s="4">
        <v>8</v>
      </c>
      <c r="V12" s="5">
        <v>13</v>
      </c>
    </row>
    <row r="13" spans="1:22" ht="12.75">
      <c r="A13" s="26" t="s">
        <v>23</v>
      </c>
      <c r="B13" s="28">
        <f t="shared" si="5"/>
        <v>3</v>
      </c>
      <c r="C13" s="17">
        <v>9</v>
      </c>
      <c r="D13" s="18">
        <f t="shared" si="6"/>
        <v>12</v>
      </c>
      <c r="E13" s="19">
        <v>14</v>
      </c>
      <c r="F13" s="20">
        <f t="shared" si="6"/>
        <v>7</v>
      </c>
      <c r="G13" s="21">
        <v>10</v>
      </c>
      <c r="H13" s="22">
        <f t="shared" si="0"/>
        <v>11</v>
      </c>
      <c r="I13" s="17"/>
      <c r="J13" s="18">
        <f t="shared" si="1"/>
        <v>0</v>
      </c>
      <c r="K13" s="23"/>
      <c r="L13" s="18">
        <f t="shared" si="2"/>
        <v>0</v>
      </c>
      <c r="M13" s="17"/>
      <c r="N13" s="18">
        <f t="shared" si="3"/>
        <v>0</v>
      </c>
      <c r="O13" s="24">
        <f t="shared" si="7"/>
        <v>30</v>
      </c>
      <c r="P13" s="30">
        <f>RANK(O13,$O$5:$O$53,0)</f>
        <v>7</v>
      </c>
      <c r="R13" s="32">
        <f t="shared" si="4"/>
        <v>30</v>
      </c>
      <c r="S13" s="34">
        <f>IF(R13&gt;0,RANK(R13,$R$5:$R$53),"Nehodnocen")</f>
        <v>6</v>
      </c>
      <c r="U13" s="4">
        <v>9</v>
      </c>
      <c r="V13" s="5">
        <v>12</v>
      </c>
    </row>
    <row r="14" spans="1:22" ht="12.75">
      <c r="A14" s="26" t="s">
        <v>24</v>
      </c>
      <c r="B14" s="28">
        <f t="shared" si="5"/>
        <v>2</v>
      </c>
      <c r="C14" s="17">
        <v>10</v>
      </c>
      <c r="D14" s="18">
        <f t="shared" si="6"/>
        <v>11</v>
      </c>
      <c r="E14" s="19"/>
      <c r="F14" s="20">
        <f t="shared" si="6"/>
        <v>0</v>
      </c>
      <c r="G14" s="21">
        <v>14</v>
      </c>
      <c r="H14" s="22">
        <f t="shared" si="0"/>
        <v>7</v>
      </c>
      <c r="I14" s="17"/>
      <c r="J14" s="18">
        <f t="shared" si="1"/>
        <v>0</v>
      </c>
      <c r="K14" s="23"/>
      <c r="L14" s="18">
        <f t="shared" si="2"/>
        <v>0</v>
      </c>
      <c r="M14" s="17"/>
      <c r="N14" s="18">
        <f t="shared" si="3"/>
        <v>0</v>
      </c>
      <c r="O14" s="24">
        <f t="shared" si="7"/>
        <v>18</v>
      </c>
      <c r="P14" s="30">
        <f>RANK(O14,$O$5:$O$53,0)</f>
        <v>14</v>
      </c>
      <c r="R14" s="32">
        <f t="shared" si="4"/>
        <v>0</v>
      </c>
      <c r="S14" s="34" t="str">
        <f>IF(R14&gt;0,RANK(R14,$R$5:$R$53),"Nehodnocen")</f>
        <v>Nehodnocen</v>
      </c>
      <c r="U14" s="4">
        <v>10</v>
      </c>
      <c r="V14" s="5">
        <v>11</v>
      </c>
    </row>
    <row r="15" spans="1:22" ht="12.75">
      <c r="A15" s="26" t="s">
        <v>25</v>
      </c>
      <c r="B15" s="28">
        <f t="shared" si="5"/>
        <v>3</v>
      </c>
      <c r="C15" s="17">
        <v>2</v>
      </c>
      <c r="D15" s="18">
        <f t="shared" si="6"/>
        <v>19</v>
      </c>
      <c r="E15" s="19">
        <v>7</v>
      </c>
      <c r="F15" s="20">
        <f t="shared" si="6"/>
        <v>14</v>
      </c>
      <c r="G15" s="21">
        <v>4</v>
      </c>
      <c r="H15" s="22">
        <f t="shared" si="0"/>
        <v>17</v>
      </c>
      <c r="I15" s="17"/>
      <c r="J15" s="18">
        <f t="shared" si="1"/>
        <v>0</v>
      </c>
      <c r="K15" s="23"/>
      <c r="L15" s="18">
        <f t="shared" si="2"/>
        <v>0</v>
      </c>
      <c r="M15" s="17"/>
      <c r="N15" s="18">
        <f t="shared" si="3"/>
        <v>0</v>
      </c>
      <c r="O15" s="24">
        <f t="shared" si="7"/>
        <v>50</v>
      </c>
      <c r="P15" s="30">
        <f>RANK(O15,$O$5:$O$53,0)</f>
        <v>1</v>
      </c>
      <c r="R15" s="32">
        <f t="shared" si="4"/>
        <v>50</v>
      </c>
      <c r="S15" s="34">
        <f>IF(R15&gt;0,RANK(R15,$R$5:$R$53),"Nehodnocen")</f>
        <v>1</v>
      </c>
      <c r="U15" s="4">
        <v>11</v>
      </c>
      <c r="V15" s="5">
        <v>10</v>
      </c>
    </row>
    <row r="16" spans="1:22" ht="12.75">
      <c r="A16" s="26" t="s">
        <v>26</v>
      </c>
      <c r="B16" s="28">
        <f t="shared" si="5"/>
        <v>1</v>
      </c>
      <c r="C16" s="17">
        <v>15</v>
      </c>
      <c r="D16" s="18">
        <f t="shared" si="6"/>
        <v>6</v>
      </c>
      <c r="E16" s="19"/>
      <c r="F16" s="20">
        <f t="shared" si="6"/>
        <v>0</v>
      </c>
      <c r="G16" s="21"/>
      <c r="H16" s="22">
        <f t="shared" si="0"/>
        <v>0</v>
      </c>
      <c r="I16" s="17"/>
      <c r="J16" s="18">
        <f t="shared" si="1"/>
        <v>0</v>
      </c>
      <c r="K16" s="23"/>
      <c r="L16" s="18">
        <f t="shared" si="2"/>
        <v>0</v>
      </c>
      <c r="M16" s="17"/>
      <c r="N16" s="18">
        <f t="shared" si="3"/>
        <v>0</v>
      </c>
      <c r="O16" s="24">
        <f t="shared" si="7"/>
        <v>6</v>
      </c>
      <c r="P16" s="30">
        <f>RANK(O16,$O$5:$O$53,0)</f>
        <v>25</v>
      </c>
      <c r="R16" s="32">
        <f t="shared" si="4"/>
        <v>0</v>
      </c>
      <c r="S16" s="34" t="str">
        <f>IF(R16&gt;0,RANK(R16,$R$5:$R$53),"Nehodnocen")</f>
        <v>Nehodnocen</v>
      </c>
      <c r="U16" s="4">
        <v>12</v>
      </c>
      <c r="V16" s="5">
        <v>9</v>
      </c>
    </row>
    <row r="17" spans="1:22" ht="12.75">
      <c r="A17" s="26" t="s">
        <v>27</v>
      </c>
      <c r="B17" s="28">
        <f t="shared" si="5"/>
        <v>1</v>
      </c>
      <c r="C17" s="17">
        <v>4</v>
      </c>
      <c r="D17" s="18">
        <f t="shared" si="6"/>
        <v>17</v>
      </c>
      <c r="E17" s="19"/>
      <c r="F17" s="20">
        <f t="shared" si="6"/>
        <v>0</v>
      </c>
      <c r="G17" s="21"/>
      <c r="H17" s="22">
        <f t="shared" si="0"/>
        <v>0</v>
      </c>
      <c r="I17" s="17"/>
      <c r="J17" s="18">
        <f t="shared" si="1"/>
        <v>0</v>
      </c>
      <c r="K17" s="23"/>
      <c r="L17" s="18">
        <f t="shared" si="2"/>
        <v>0</v>
      </c>
      <c r="M17" s="17"/>
      <c r="N17" s="18">
        <f t="shared" si="3"/>
        <v>0</v>
      </c>
      <c r="O17" s="24">
        <f t="shared" si="7"/>
        <v>17</v>
      </c>
      <c r="P17" s="30">
        <f>RANK(O17,$O$5:$O$53,0)</f>
        <v>16</v>
      </c>
      <c r="R17" s="32">
        <f t="shared" si="4"/>
        <v>0</v>
      </c>
      <c r="S17" s="34" t="str">
        <f>IF(R17&gt;0,RANK(R17,$R$5:$R$53),"Nehodnocen")</f>
        <v>Nehodnocen</v>
      </c>
      <c r="U17" s="4">
        <v>13</v>
      </c>
      <c r="V17" s="5">
        <v>8</v>
      </c>
    </row>
    <row r="18" spans="1:22" ht="12.75">
      <c r="A18" s="26" t="s">
        <v>28</v>
      </c>
      <c r="B18" s="28">
        <f t="shared" si="5"/>
        <v>3</v>
      </c>
      <c r="C18" s="17">
        <v>5</v>
      </c>
      <c r="D18" s="18">
        <f t="shared" si="6"/>
        <v>16</v>
      </c>
      <c r="E18" s="19">
        <v>13</v>
      </c>
      <c r="F18" s="20">
        <f t="shared" si="6"/>
        <v>8</v>
      </c>
      <c r="G18" s="21">
        <v>9</v>
      </c>
      <c r="H18" s="22">
        <f t="shared" si="0"/>
        <v>12</v>
      </c>
      <c r="I18" s="17"/>
      <c r="J18" s="18">
        <f t="shared" si="1"/>
        <v>0</v>
      </c>
      <c r="K18" s="23"/>
      <c r="L18" s="18">
        <f t="shared" si="2"/>
        <v>0</v>
      </c>
      <c r="M18" s="17"/>
      <c r="N18" s="18">
        <f t="shared" si="3"/>
        <v>0</v>
      </c>
      <c r="O18" s="24">
        <f t="shared" si="7"/>
        <v>36</v>
      </c>
      <c r="P18" s="30">
        <f>RANK(O18,$O$5:$O$53,0)</f>
        <v>5</v>
      </c>
      <c r="R18" s="32">
        <f t="shared" si="4"/>
        <v>36</v>
      </c>
      <c r="S18" s="34">
        <f>IF(R18&gt;0,RANK(R18,$R$5:$R$53),"Nehodnocen")</f>
        <v>5</v>
      </c>
      <c r="U18" s="4">
        <v>14</v>
      </c>
      <c r="V18" s="5">
        <v>7</v>
      </c>
    </row>
    <row r="19" spans="1:22" ht="12.75">
      <c r="A19" s="26" t="s">
        <v>29</v>
      </c>
      <c r="B19" s="28">
        <f t="shared" si="5"/>
        <v>3</v>
      </c>
      <c r="C19" s="17">
        <v>14</v>
      </c>
      <c r="D19" s="18">
        <f t="shared" si="6"/>
        <v>7</v>
      </c>
      <c r="E19" s="19">
        <v>17</v>
      </c>
      <c r="F19" s="20">
        <f t="shared" si="6"/>
        <v>4</v>
      </c>
      <c r="G19" s="21">
        <v>15</v>
      </c>
      <c r="H19" s="22">
        <f t="shared" si="0"/>
        <v>6</v>
      </c>
      <c r="I19" s="17"/>
      <c r="J19" s="18">
        <f t="shared" si="1"/>
        <v>0</v>
      </c>
      <c r="K19" s="23"/>
      <c r="L19" s="18">
        <f t="shared" si="2"/>
        <v>0</v>
      </c>
      <c r="M19" s="17"/>
      <c r="N19" s="18">
        <f t="shared" si="3"/>
        <v>0</v>
      </c>
      <c r="O19" s="24">
        <f t="shared" si="7"/>
        <v>17</v>
      </c>
      <c r="P19" s="30">
        <f>RANK(O19,$O$5:$O$53,0)</f>
        <v>16</v>
      </c>
      <c r="R19" s="32">
        <f t="shared" si="4"/>
        <v>17</v>
      </c>
      <c r="S19" s="34">
        <f>IF(R19&gt;0,RANK(R19,$R$5:$R$53),"Nehodnocen")</f>
        <v>9</v>
      </c>
      <c r="U19" s="4">
        <v>15</v>
      </c>
      <c r="V19" s="5">
        <v>6</v>
      </c>
    </row>
    <row r="20" spans="1:22" ht="12.75">
      <c r="A20" s="26" t="s">
        <v>30</v>
      </c>
      <c r="B20" s="28">
        <f t="shared" si="5"/>
        <v>3</v>
      </c>
      <c r="C20" s="17">
        <v>7</v>
      </c>
      <c r="D20" s="18">
        <f t="shared" si="6"/>
        <v>14</v>
      </c>
      <c r="E20" s="19">
        <v>9</v>
      </c>
      <c r="F20" s="20">
        <f t="shared" si="6"/>
        <v>12</v>
      </c>
      <c r="G20" s="21">
        <v>5</v>
      </c>
      <c r="H20" s="22">
        <f t="shared" si="0"/>
        <v>16</v>
      </c>
      <c r="I20" s="17"/>
      <c r="J20" s="18">
        <f t="shared" si="1"/>
        <v>0</v>
      </c>
      <c r="K20" s="23"/>
      <c r="L20" s="18">
        <f t="shared" si="2"/>
        <v>0</v>
      </c>
      <c r="M20" s="17"/>
      <c r="N20" s="18">
        <f t="shared" si="3"/>
        <v>0</v>
      </c>
      <c r="O20" s="24">
        <f t="shared" si="7"/>
        <v>42</v>
      </c>
      <c r="P20" s="30">
        <f>RANK(O20,$O$5:$O$53,0)</f>
        <v>4</v>
      </c>
      <c r="R20" s="32">
        <f t="shared" si="4"/>
        <v>42</v>
      </c>
      <c r="S20" s="34">
        <f>IF(R20&gt;0,RANK(R20,$R$5:$R$53),"Nehodnocen")</f>
        <v>4</v>
      </c>
      <c r="U20" s="4">
        <v>16</v>
      </c>
      <c r="V20" s="5">
        <v>5</v>
      </c>
    </row>
    <row r="21" spans="1:22" ht="12.75">
      <c r="A21" s="26" t="s">
        <v>31</v>
      </c>
      <c r="B21" s="28">
        <f t="shared" si="5"/>
        <v>3</v>
      </c>
      <c r="C21" s="17">
        <v>17</v>
      </c>
      <c r="D21" s="18">
        <f t="shared" si="6"/>
        <v>4</v>
      </c>
      <c r="E21" s="19">
        <v>10</v>
      </c>
      <c r="F21" s="20">
        <f t="shared" si="6"/>
        <v>11</v>
      </c>
      <c r="G21" s="21">
        <v>18</v>
      </c>
      <c r="H21" s="22">
        <f t="shared" si="0"/>
        <v>3</v>
      </c>
      <c r="I21" s="17"/>
      <c r="J21" s="18">
        <f t="shared" si="1"/>
        <v>0</v>
      </c>
      <c r="K21" s="23"/>
      <c r="L21" s="18">
        <f t="shared" si="2"/>
        <v>0</v>
      </c>
      <c r="M21" s="17"/>
      <c r="N21" s="18">
        <f t="shared" si="3"/>
        <v>0</v>
      </c>
      <c r="O21" s="24">
        <f t="shared" si="7"/>
        <v>18</v>
      </c>
      <c r="P21" s="30">
        <f>RANK(O21,$O$5:$O$53,0)</f>
        <v>14</v>
      </c>
      <c r="R21" s="32">
        <f t="shared" si="4"/>
        <v>18</v>
      </c>
      <c r="S21" s="34">
        <f>IF(R21&gt;0,RANK(R21,$R$5:$R$53),"Nehodnocen")</f>
        <v>8</v>
      </c>
      <c r="U21" s="4">
        <v>17</v>
      </c>
      <c r="V21" s="5">
        <v>4</v>
      </c>
    </row>
    <row r="22" spans="1:22" ht="12.75">
      <c r="A22" s="26" t="s">
        <v>32</v>
      </c>
      <c r="B22" s="28">
        <f t="shared" si="5"/>
        <v>1</v>
      </c>
      <c r="C22" s="17">
        <v>12</v>
      </c>
      <c r="D22" s="18">
        <f aca="true" t="shared" si="8" ref="D22:F24">IF(C22&gt;0,VLOOKUP(C22,$U$5:$V$25,2,1),0)</f>
        <v>9</v>
      </c>
      <c r="E22" s="19"/>
      <c r="F22" s="20">
        <f t="shared" si="8"/>
        <v>0</v>
      </c>
      <c r="G22" s="21"/>
      <c r="H22" s="22">
        <f t="shared" si="0"/>
        <v>0</v>
      </c>
      <c r="I22" s="17"/>
      <c r="J22" s="18">
        <f t="shared" si="1"/>
        <v>0</v>
      </c>
      <c r="K22" s="23"/>
      <c r="L22" s="18">
        <f t="shared" si="2"/>
        <v>0</v>
      </c>
      <c r="M22" s="17"/>
      <c r="N22" s="18">
        <f t="shared" si="3"/>
        <v>0</v>
      </c>
      <c r="O22" s="24">
        <f t="shared" si="7"/>
        <v>9</v>
      </c>
      <c r="P22" s="30">
        <f>RANK(O22,$O$5:$O$53,0)</f>
        <v>23</v>
      </c>
      <c r="R22" s="32">
        <f>IF(B22&gt;3,O22,0)</f>
        <v>0</v>
      </c>
      <c r="S22" s="34" t="str">
        <f>IF(R22&gt;0,RANK(R22,$R$5:$R$53),"Nehodnocen")</f>
        <v>Nehodnocen</v>
      </c>
      <c r="U22" s="4">
        <v>18</v>
      </c>
      <c r="V22" s="5">
        <v>3</v>
      </c>
    </row>
    <row r="23" spans="1:22" ht="12.75">
      <c r="A23" s="26" t="s">
        <v>33</v>
      </c>
      <c r="B23" s="28">
        <f t="shared" si="5"/>
        <v>3</v>
      </c>
      <c r="C23" s="17">
        <v>8</v>
      </c>
      <c r="D23" s="18">
        <f t="shared" si="8"/>
        <v>13</v>
      </c>
      <c r="E23" s="19">
        <v>2</v>
      </c>
      <c r="F23" s="20">
        <f t="shared" si="8"/>
        <v>19</v>
      </c>
      <c r="G23" s="21">
        <v>3</v>
      </c>
      <c r="H23" s="22">
        <f t="shared" si="0"/>
        <v>18</v>
      </c>
      <c r="I23" s="17"/>
      <c r="J23" s="18">
        <f t="shared" si="1"/>
        <v>0</v>
      </c>
      <c r="K23" s="23"/>
      <c r="L23" s="18">
        <f t="shared" si="2"/>
        <v>0</v>
      </c>
      <c r="M23" s="17"/>
      <c r="N23" s="18">
        <f t="shared" si="3"/>
        <v>0</v>
      </c>
      <c r="O23" s="24">
        <f t="shared" si="7"/>
        <v>50</v>
      </c>
      <c r="P23" s="30">
        <f>RANK(O23,$O$5:$O$53,0)</f>
        <v>1</v>
      </c>
      <c r="R23" s="32">
        <f>IF(B23&gt;2,O23,0)</f>
        <v>50</v>
      </c>
      <c r="S23" s="34">
        <f>IF(R23&gt;0,RANK(R23,$R$5:$R$53),"Nehodnocen")</f>
        <v>1</v>
      </c>
      <c r="U23" s="4">
        <v>19</v>
      </c>
      <c r="V23" s="5">
        <v>2</v>
      </c>
    </row>
    <row r="24" spans="1:22" ht="12.75">
      <c r="A24" s="26" t="s">
        <v>36</v>
      </c>
      <c r="B24" s="28">
        <f t="shared" si="5"/>
        <v>1</v>
      </c>
      <c r="C24" s="17">
        <v>13</v>
      </c>
      <c r="D24" s="18">
        <f t="shared" si="8"/>
        <v>8</v>
      </c>
      <c r="E24" s="19"/>
      <c r="F24" s="20">
        <f t="shared" si="8"/>
        <v>0</v>
      </c>
      <c r="G24" s="21"/>
      <c r="H24" s="22">
        <f t="shared" si="0"/>
        <v>0</v>
      </c>
      <c r="I24" s="17"/>
      <c r="J24" s="18">
        <f t="shared" si="1"/>
        <v>0</v>
      </c>
      <c r="K24" s="23"/>
      <c r="L24" s="18">
        <f t="shared" si="2"/>
        <v>0</v>
      </c>
      <c r="M24" s="17"/>
      <c r="N24" s="18">
        <f t="shared" si="3"/>
        <v>0</v>
      </c>
      <c r="O24" s="24">
        <f t="shared" si="7"/>
        <v>8</v>
      </c>
      <c r="P24" s="30">
        <f>RANK(O24,$O$5:$O$53,0)</f>
        <v>24</v>
      </c>
      <c r="R24" s="32">
        <f>IF(B24&gt;2,O24,0)</f>
        <v>0</v>
      </c>
      <c r="S24" s="34" t="str">
        <f>IF(R24&gt;0,RANK(R24,$R$5:$R$53),"Nehodnocen")</f>
        <v>Nehodnocen</v>
      </c>
      <c r="U24" s="4">
        <v>20</v>
      </c>
      <c r="V24" s="5">
        <v>1</v>
      </c>
    </row>
    <row r="25" spans="1:23" ht="12.75">
      <c r="A25" s="26" t="s">
        <v>37</v>
      </c>
      <c r="B25" s="28">
        <f aca="true" t="shared" si="9" ref="B25:B33">COUNTA(C25,E25,G25,I25,K25,M25)</f>
        <v>1</v>
      </c>
      <c r="C25" s="17"/>
      <c r="D25" s="18">
        <f aca="true" t="shared" si="10" ref="D25:D37">IF(C25&gt;0,VLOOKUP(C25,$U$5:$V$25,2,1),0)</f>
        <v>0</v>
      </c>
      <c r="E25" s="19">
        <v>18</v>
      </c>
      <c r="F25" s="20">
        <f aca="true" t="shared" si="11" ref="F25:F37">IF(E25&gt;0,VLOOKUP(E25,$U$5:$V$25,2,1),0)</f>
        <v>3</v>
      </c>
      <c r="G25" s="21"/>
      <c r="H25" s="22">
        <f t="shared" si="0"/>
        <v>0</v>
      </c>
      <c r="I25" s="17"/>
      <c r="J25" s="18">
        <f t="shared" si="1"/>
        <v>0</v>
      </c>
      <c r="K25" s="23"/>
      <c r="L25" s="18">
        <f t="shared" si="2"/>
        <v>0</v>
      </c>
      <c r="M25" s="17"/>
      <c r="N25" s="18">
        <f t="shared" si="3"/>
        <v>0</v>
      </c>
      <c r="O25" s="24">
        <f aca="true" t="shared" si="12" ref="O25:O33">D25+F25+H25+J25+L25+N25</f>
        <v>3</v>
      </c>
      <c r="P25" s="30">
        <f>RANK(O25,$O$5:$O$53,0)</f>
        <v>27</v>
      </c>
      <c r="R25" s="32">
        <f aca="true" t="shared" si="13" ref="R25:R37">IF(B25&gt;2,O25,0)</f>
        <v>0</v>
      </c>
      <c r="S25" s="34" t="str">
        <f>IF(R25&gt;0,RANK(R25,$R$5:$R$53),"Nehodnocen")</f>
        <v>Nehodnocen</v>
      </c>
      <c r="U25" s="4">
        <v>21</v>
      </c>
      <c r="V25" s="5">
        <v>0</v>
      </c>
      <c r="W25" s="35" t="s">
        <v>6</v>
      </c>
    </row>
    <row r="26" spans="1:19" ht="12.75">
      <c r="A26" s="26" t="s">
        <v>38</v>
      </c>
      <c r="B26" s="28">
        <f t="shared" si="9"/>
        <v>2</v>
      </c>
      <c r="C26" s="17"/>
      <c r="D26" s="18">
        <f t="shared" si="10"/>
        <v>0</v>
      </c>
      <c r="E26" s="19">
        <v>3</v>
      </c>
      <c r="F26" s="20">
        <f t="shared" si="11"/>
        <v>18</v>
      </c>
      <c r="G26" s="21">
        <v>6</v>
      </c>
      <c r="H26" s="22">
        <f t="shared" si="0"/>
        <v>15</v>
      </c>
      <c r="I26" s="17"/>
      <c r="J26" s="18">
        <f t="shared" si="1"/>
        <v>0</v>
      </c>
      <c r="K26" s="23"/>
      <c r="L26" s="18">
        <f t="shared" si="2"/>
        <v>0</v>
      </c>
      <c r="M26" s="17"/>
      <c r="N26" s="18">
        <f t="shared" si="3"/>
        <v>0</v>
      </c>
      <c r="O26" s="24">
        <f t="shared" si="12"/>
        <v>33</v>
      </c>
      <c r="P26" s="30">
        <f>RANK(O26,$O$5:$O$53,0)</f>
        <v>6</v>
      </c>
      <c r="R26" s="32">
        <f t="shared" si="13"/>
        <v>0</v>
      </c>
      <c r="S26" s="34" t="str">
        <f>IF(R26&gt;0,RANK(R26,$R$5:$R$53),"Nehodnocen")</f>
        <v>Nehodnocen</v>
      </c>
    </row>
    <row r="27" spans="1:19" ht="12.75">
      <c r="A27" s="26" t="s">
        <v>39</v>
      </c>
      <c r="B27" s="28">
        <f t="shared" si="9"/>
        <v>2</v>
      </c>
      <c r="C27" s="17"/>
      <c r="D27" s="18">
        <f t="shared" si="10"/>
        <v>0</v>
      </c>
      <c r="E27" s="19">
        <v>1</v>
      </c>
      <c r="F27" s="20">
        <f t="shared" si="11"/>
        <v>20</v>
      </c>
      <c r="G27" s="21">
        <v>11</v>
      </c>
      <c r="H27" s="22">
        <f t="shared" si="0"/>
        <v>10</v>
      </c>
      <c r="I27" s="17"/>
      <c r="J27" s="18">
        <f t="shared" si="1"/>
        <v>0</v>
      </c>
      <c r="K27" s="23"/>
      <c r="L27" s="18">
        <f t="shared" si="2"/>
        <v>0</v>
      </c>
      <c r="M27" s="17"/>
      <c r="N27" s="18">
        <f t="shared" si="3"/>
        <v>0</v>
      </c>
      <c r="O27" s="24">
        <f t="shared" si="12"/>
        <v>30</v>
      </c>
      <c r="P27" s="30">
        <f>RANK(O27,$O$5:$O$53,0)</f>
        <v>7</v>
      </c>
      <c r="R27" s="32">
        <f t="shared" si="13"/>
        <v>0</v>
      </c>
      <c r="S27" s="34" t="str">
        <f>IF(R27&gt;0,RANK(R27,$R$5:$R$53),"Nehodnocen")</f>
        <v>Nehodnocen</v>
      </c>
    </row>
    <row r="28" spans="1:19" ht="12.75">
      <c r="A28" s="26" t="s">
        <v>40</v>
      </c>
      <c r="B28" s="28">
        <f t="shared" si="9"/>
        <v>2</v>
      </c>
      <c r="C28" s="17"/>
      <c r="D28" s="18">
        <f t="shared" si="10"/>
        <v>0</v>
      </c>
      <c r="E28" s="19">
        <v>5</v>
      </c>
      <c r="F28" s="20">
        <f t="shared" si="11"/>
        <v>16</v>
      </c>
      <c r="G28" s="21">
        <v>8</v>
      </c>
      <c r="H28" s="22">
        <f t="shared" si="0"/>
        <v>13</v>
      </c>
      <c r="I28" s="17"/>
      <c r="J28" s="18">
        <f t="shared" si="1"/>
        <v>0</v>
      </c>
      <c r="K28" s="23"/>
      <c r="L28" s="18">
        <f t="shared" si="2"/>
        <v>0</v>
      </c>
      <c r="M28" s="17"/>
      <c r="N28" s="18">
        <f t="shared" si="3"/>
        <v>0</v>
      </c>
      <c r="O28" s="24">
        <f t="shared" si="12"/>
        <v>29</v>
      </c>
      <c r="P28" s="30">
        <f>RANK(O28,$O$5:$O$53,0)</f>
        <v>10</v>
      </c>
      <c r="R28" s="32">
        <f t="shared" si="13"/>
        <v>0</v>
      </c>
      <c r="S28" s="34" t="str">
        <f>IF(R28&gt;0,RANK(R28,$R$5:$R$53),"Nehodnocen")</f>
        <v>Nehodnocen</v>
      </c>
    </row>
    <row r="29" spans="1:19" ht="12.75">
      <c r="A29" s="26" t="s">
        <v>41</v>
      </c>
      <c r="B29" s="28">
        <f t="shared" si="9"/>
        <v>1</v>
      </c>
      <c r="C29" s="17"/>
      <c r="D29" s="18">
        <f t="shared" si="10"/>
        <v>0</v>
      </c>
      <c r="E29" s="19">
        <v>4</v>
      </c>
      <c r="F29" s="20">
        <f t="shared" si="11"/>
        <v>17</v>
      </c>
      <c r="G29" s="21"/>
      <c r="H29" s="22">
        <f t="shared" si="0"/>
        <v>0</v>
      </c>
      <c r="I29" s="17"/>
      <c r="J29" s="18">
        <f t="shared" si="1"/>
        <v>0</v>
      </c>
      <c r="K29" s="23"/>
      <c r="L29" s="18">
        <f t="shared" si="2"/>
        <v>0</v>
      </c>
      <c r="M29" s="17"/>
      <c r="N29" s="18">
        <f t="shared" si="3"/>
        <v>0</v>
      </c>
      <c r="O29" s="24">
        <f t="shared" si="12"/>
        <v>17</v>
      </c>
      <c r="P29" s="30">
        <f>RANK(O29,$O$5:$O$53,0)</f>
        <v>16</v>
      </c>
      <c r="R29" s="32">
        <f t="shared" si="13"/>
        <v>0</v>
      </c>
      <c r="S29" s="34" t="str">
        <f>IF(R29&gt;0,RANK(R29,$R$5:$R$53),"Nehodnocen")</f>
        <v>Nehodnocen</v>
      </c>
    </row>
    <row r="30" spans="1:19" ht="12.75">
      <c r="A30" s="26" t="s">
        <v>42</v>
      </c>
      <c r="B30" s="28">
        <f t="shared" si="9"/>
        <v>1</v>
      </c>
      <c r="C30" s="17"/>
      <c r="D30" s="18">
        <f t="shared" si="10"/>
        <v>0</v>
      </c>
      <c r="E30" s="19">
        <v>16</v>
      </c>
      <c r="F30" s="20">
        <f t="shared" si="11"/>
        <v>5</v>
      </c>
      <c r="G30" s="21"/>
      <c r="H30" s="22">
        <f t="shared" si="0"/>
        <v>0</v>
      </c>
      <c r="I30" s="17"/>
      <c r="J30" s="18">
        <f t="shared" si="1"/>
        <v>0</v>
      </c>
      <c r="K30" s="23"/>
      <c r="L30" s="18">
        <f t="shared" si="2"/>
        <v>0</v>
      </c>
      <c r="M30" s="17"/>
      <c r="N30" s="18">
        <f t="shared" si="3"/>
        <v>0</v>
      </c>
      <c r="O30" s="24">
        <f t="shared" si="12"/>
        <v>5</v>
      </c>
      <c r="P30" s="30">
        <f>RANK(O30,$O$5:$O$53,0)</f>
        <v>26</v>
      </c>
      <c r="R30" s="32">
        <f t="shared" si="13"/>
        <v>0</v>
      </c>
      <c r="S30" s="34" t="str">
        <f>IF(R30&gt;0,RANK(R30,$R$5:$R$53),"Nehodnocen")</f>
        <v>Nehodnocen</v>
      </c>
    </row>
    <row r="31" spans="1:19" ht="12.75">
      <c r="A31" s="26" t="s">
        <v>43</v>
      </c>
      <c r="B31" s="28">
        <f t="shared" si="9"/>
        <v>1</v>
      </c>
      <c r="C31" s="17"/>
      <c r="D31" s="18">
        <f t="shared" si="10"/>
        <v>0</v>
      </c>
      <c r="E31" s="19">
        <v>19</v>
      </c>
      <c r="F31" s="20">
        <f t="shared" si="11"/>
        <v>2</v>
      </c>
      <c r="G31" s="21"/>
      <c r="H31" s="22">
        <f t="shared" si="0"/>
        <v>0</v>
      </c>
      <c r="I31" s="17"/>
      <c r="J31" s="18">
        <f t="shared" si="1"/>
        <v>0</v>
      </c>
      <c r="K31" s="23"/>
      <c r="L31" s="18">
        <f t="shared" si="2"/>
        <v>0</v>
      </c>
      <c r="M31" s="17"/>
      <c r="N31" s="18">
        <f t="shared" si="3"/>
        <v>0</v>
      </c>
      <c r="O31" s="24">
        <f t="shared" si="12"/>
        <v>2</v>
      </c>
      <c r="P31" s="30">
        <f>RANK(O31,$O$5:$O$53,0)</f>
        <v>29</v>
      </c>
      <c r="R31" s="32">
        <f t="shared" si="13"/>
        <v>0</v>
      </c>
      <c r="S31" s="34" t="str">
        <f>IF(R31&gt;0,RANK(R31,$R$5:$R$53),"Nehodnocen")</f>
        <v>Nehodnocen</v>
      </c>
    </row>
    <row r="32" spans="1:19" ht="12.75">
      <c r="A32" s="26" t="s">
        <v>44</v>
      </c>
      <c r="B32" s="28">
        <f t="shared" si="9"/>
        <v>1</v>
      </c>
      <c r="C32" s="17"/>
      <c r="D32" s="18">
        <f t="shared" si="10"/>
        <v>0</v>
      </c>
      <c r="E32" s="19">
        <v>6</v>
      </c>
      <c r="F32" s="20">
        <f t="shared" si="11"/>
        <v>15</v>
      </c>
      <c r="G32" s="21"/>
      <c r="H32" s="22">
        <f t="shared" si="0"/>
        <v>0</v>
      </c>
      <c r="I32" s="17"/>
      <c r="J32" s="18">
        <f t="shared" si="1"/>
        <v>0</v>
      </c>
      <c r="K32" s="23"/>
      <c r="L32" s="18">
        <f t="shared" si="2"/>
        <v>0</v>
      </c>
      <c r="M32" s="17"/>
      <c r="N32" s="18">
        <f t="shared" si="3"/>
        <v>0</v>
      </c>
      <c r="O32" s="24">
        <f t="shared" si="12"/>
        <v>15</v>
      </c>
      <c r="P32" s="30">
        <f>RANK(O32,$O$5:$O$53,0)</f>
        <v>19</v>
      </c>
      <c r="R32" s="32">
        <f t="shared" si="13"/>
        <v>0</v>
      </c>
      <c r="S32" s="34" t="str">
        <f>IF(R32&gt;0,RANK(R32,$R$5:$R$53),"Nehodnocen")</f>
        <v>Nehodnocen</v>
      </c>
    </row>
    <row r="33" spans="1:19" ht="12.75">
      <c r="A33" s="26" t="s">
        <v>45</v>
      </c>
      <c r="B33" s="28">
        <f t="shared" si="9"/>
        <v>1</v>
      </c>
      <c r="C33" s="17"/>
      <c r="D33" s="18">
        <f t="shared" si="10"/>
        <v>0</v>
      </c>
      <c r="E33" s="19"/>
      <c r="F33" s="20">
        <f t="shared" si="11"/>
        <v>0</v>
      </c>
      <c r="G33" s="21">
        <v>20</v>
      </c>
      <c r="H33" s="22">
        <f t="shared" si="0"/>
        <v>1</v>
      </c>
      <c r="I33" s="17"/>
      <c r="J33" s="18">
        <f t="shared" si="1"/>
        <v>0</v>
      </c>
      <c r="K33" s="23"/>
      <c r="L33" s="18">
        <f t="shared" si="2"/>
        <v>0</v>
      </c>
      <c r="M33" s="17"/>
      <c r="N33" s="18">
        <f t="shared" si="3"/>
        <v>0</v>
      </c>
      <c r="O33" s="24">
        <f t="shared" si="12"/>
        <v>1</v>
      </c>
      <c r="P33" s="30">
        <f>RANK(O33,$O$5:$O$53,0)</f>
        <v>31</v>
      </c>
      <c r="R33" s="32">
        <f t="shared" si="13"/>
        <v>0</v>
      </c>
      <c r="S33" s="34" t="str">
        <f>IF(R33&gt;0,RANK(R33,$R$5:$R$53),"Nehodnocen")</f>
        <v>Nehodnocen</v>
      </c>
    </row>
    <row r="34" spans="1:19" ht="12.75">
      <c r="A34" s="26" t="s">
        <v>46</v>
      </c>
      <c r="B34" s="28">
        <f>COUNTA(C34,E34,G34,I34,K34,M34)</f>
        <v>1</v>
      </c>
      <c r="C34" s="17"/>
      <c r="D34" s="18">
        <f t="shared" si="10"/>
        <v>0</v>
      </c>
      <c r="E34" s="19"/>
      <c r="F34" s="20">
        <f t="shared" si="11"/>
        <v>0</v>
      </c>
      <c r="G34" s="21">
        <v>2</v>
      </c>
      <c r="H34" s="22">
        <f t="shared" si="0"/>
        <v>19</v>
      </c>
      <c r="I34" s="17"/>
      <c r="J34" s="18">
        <f t="shared" si="1"/>
        <v>0</v>
      </c>
      <c r="K34" s="23"/>
      <c r="L34" s="18">
        <f t="shared" si="2"/>
        <v>0</v>
      </c>
      <c r="M34" s="17"/>
      <c r="N34" s="18">
        <f t="shared" si="3"/>
        <v>0</v>
      </c>
      <c r="O34" s="24">
        <f>D34+F34+H34+J34+L34+N34</f>
        <v>19</v>
      </c>
      <c r="P34" s="30">
        <f>RANK(O34,$O$5:$O$53,0)</f>
        <v>13</v>
      </c>
      <c r="R34" s="32">
        <f t="shared" si="13"/>
        <v>0</v>
      </c>
      <c r="S34" s="34" t="str">
        <f>IF(R34&gt;0,RANK(R34,$R$5:$R$53),"Nehodnocen")</f>
        <v>Nehodnocen</v>
      </c>
    </row>
    <row r="35" spans="1:19" ht="12.75">
      <c r="A35" s="26" t="s">
        <v>47</v>
      </c>
      <c r="B35" s="28">
        <f>COUNTA(C35,E35,G35,I35,K35,M35)</f>
        <v>1</v>
      </c>
      <c r="C35" s="17"/>
      <c r="D35" s="18">
        <f t="shared" si="10"/>
        <v>0</v>
      </c>
      <c r="E35" s="19"/>
      <c r="F35" s="20">
        <f t="shared" si="11"/>
        <v>0</v>
      </c>
      <c r="G35" s="21">
        <v>19</v>
      </c>
      <c r="H35" s="22">
        <f t="shared" si="0"/>
        <v>2</v>
      </c>
      <c r="I35" s="17"/>
      <c r="J35" s="18">
        <f t="shared" si="1"/>
        <v>0</v>
      </c>
      <c r="K35" s="23"/>
      <c r="L35" s="18">
        <f t="shared" si="2"/>
        <v>0</v>
      </c>
      <c r="M35" s="17"/>
      <c r="N35" s="18">
        <f t="shared" si="3"/>
        <v>0</v>
      </c>
      <c r="O35" s="24">
        <f>D35+F35+H35+J35+L35+N35</f>
        <v>2</v>
      </c>
      <c r="P35" s="30">
        <f>RANK(O35,$O$5:$O$53,0)</f>
        <v>29</v>
      </c>
      <c r="R35" s="32">
        <f t="shared" si="13"/>
        <v>0</v>
      </c>
      <c r="S35" s="34" t="str">
        <f>IF(R35&gt;0,RANK(R35,$R$5:$R$53),"Nehodnocen")</f>
        <v>Nehodnocen</v>
      </c>
    </row>
    <row r="36" spans="1:19" ht="12.75">
      <c r="A36" s="26" t="s">
        <v>48</v>
      </c>
      <c r="B36" s="28">
        <f>COUNTA(C36,E36,G36,I36,K36,M36)</f>
        <v>1</v>
      </c>
      <c r="C36" s="17"/>
      <c r="D36" s="18">
        <f t="shared" si="10"/>
        <v>0</v>
      </c>
      <c r="E36" s="19"/>
      <c r="F36" s="20">
        <f t="shared" si="11"/>
        <v>0</v>
      </c>
      <c r="G36" s="21">
        <v>22</v>
      </c>
      <c r="H36" s="22">
        <f t="shared" si="0"/>
        <v>0</v>
      </c>
      <c r="I36" s="17"/>
      <c r="J36" s="18">
        <f t="shared" si="1"/>
        <v>0</v>
      </c>
      <c r="K36" s="23"/>
      <c r="L36" s="18">
        <f t="shared" si="2"/>
        <v>0</v>
      </c>
      <c r="M36" s="17"/>
      <c r="N36" s="18">
        <f t="shared" si="3"/>
        <v>0</v>
      </c>
      <c r="O36" s="24">
        <f>D36+F36+H36+J36+L36+N36</f>
        <v>0</v>
      </c>
      <c r="P36" s="30">
        <f>RANK(O36,$O$5:$O$53,0)</f>
        <v>32</v>
      </c>
      <c r="R36" s="32">
        <f t="shared" si="13"/>
        <v>0</v>
      </c>
      <c r="S36" s="34" t="str">
        <f>IF(R36&gt;0,RANK(R36,$R$5:$R$53),"Nehodnocen")</f>
        <v>Nehodnocen</v>
      </c>
    </row>
    <row r="37" spans="1:19" ht="12.75">
      <c r="A37" s="26" t="s">
        <v>2</v>
      </c>
      <c r="B37" s="28">
        <f>COUNTA(C37,E37,G37,I37,K37,M37)</f>
        <v>0</v>
      </c>
      <c r="C37" s="17"/>
      <c r="D37" s="18">
        <f t="shared" si="10"/>
        <v>0</v>
      </c>
      <c r="E37" s="19"/>
      <c r="F37" s="20">
        <f t="shared" si="11"/>
        <v>0</v>
      </c>
      <c r="G37" s="21"/>
      <c r="H37" s="22">
        <f t="shared" si="0"/>
        <v>0</v>
      </c>
      <c r="I37" s="17"/>
      <c r="J37" s="18">
        <f t="shared" si="1"/>
        <v>0</v>
      </c>
      <c r="K37" s="23"/>
      <c r="L37" s="18">
        <f t="shared" si="2"/>
        <v>0</v>
      </c>
      <c r="M37" s="17"/>
      <c r="N37" s="18">
        <f t="shared" si="3"/>
        <v>0</v>
      </c>
      <c r="O37" s="24">
        <f>D37+F37+H37+J37+L37+N37</f>
        <v>0</v>
      </c>
      <c r="P37" s="30">
        <f>RANK(O37,$O$5:$O$53,0)</f>
        <v>32</v>
      </c>
      <c r="R37" s="32">
        <f t="shared" si="13"/>
        <v>0</v>
      </c>
      <c r="S37" s="34" t="str">
        <f>IF(R37&gt;0,RANK(R37,$R$5:$R$53),"Nehodnocen")</f>
        <v>Nehodnocen</v>
      </c>
    </row>
  </sheetData>
  <sheetProtection password="EDDE" sheet="1" objects="1" scenarios="1" selectLockedCells="1" selectUnlockedCells="1"/>
  <mergeCells count="12">
    <mergeCell ref="A3:A4"/>
    <mergeCell ref="B3:B4"/>
    <mergeCell ref="C3:D3"/>
    <mergeCell ref="E3:F3"/>
    <mergeCell ref="G3:H3"/>
    <mergeCell ref="I3:J3"/>
    <mergeCell ref="K3:L3"/>
    <mergeCell ref="M3:N3"/>
    <mergeCell ref="O3:O4"/>
    <mergeCell ref="P3:P4"/>
    <mergeCell ref="U3:V3"/>
    <mergeCell ref="R4:S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KAREL</cp:lastModifiedBy>
  <cp:lastPrinted>2012-10-08T21:05:10Z</cp:lastPrinted>
  <dcterms:created xsi:type="dcterms:W3CDTF">2012-10-06T17:11:06Z</dcterms:created>
  <dcterms:modified xsi:type="dcterms:W3CDTF">2013-06-01T16:16:34Z</dcterms:modified>
  <cp:category/>
  <cp:version/>
  <cp:contentType/>
  <cp:contentStatus/>
</cp:coreProperties>
</file>