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List1" sheetId="1" r:id="rId1"/>
    <sheet name="List2" sheetId="2" r:id="rId2"/>
  </sheets>
  <definedNames>
    <definedName name="_xlnm.Print_Area" localSheetId="0">'List1'!$A$1:$V$39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<sst xmlns="http://schemas.openxmlformats.org/spreadsheetml/2006/main" count="77" uniqueCount="65">
  <si>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Pořadí  </t>
  </si>
  <si>
    <t>Body</t>
  </si>
  <si>
    <t>Jméno střelce</t>
  </si>
  <si>
    <t>Průběžné pořadí</t>
  </si>
  <si>
    <t>CELKOVÉ POŘADÍ</t>
  </si>
  <si>
    <t>a další…</t>
  </si>
  <si>
    <t xml:space="preserve">Počet startů       v lize </t>
  </si>
  <si>
    <t>Třemešek           1. 6. 2013</t>
  </si>
  <si>
    <t>Hanušovice             29. 6. 2013</t>
  </si>
  <si>
    <t>Třemešek           31. 8. 2013</t>
  </si>
  <si>
    <t>Přidělování bodů dle pořadí  v soutěžích</t>
  </si>
  <si>
    <t xml:space="preserve">Loštice                  11. 5. 2013 </t>
  </si>
  <si>
    <t>Písečná                 20. 7. 2013</t>
  </si>
  <si>
    <t>Jakubovice          25. 5. 2013</t>
  </si>
  <si>
    <t>s1</t>
  </si>
  <si>
    <t>s2</t>
  </si>
  <si>
    <t>s3</t>
  </si>
  <si>
    <t>s4</t>
  </si>
  <si>
    <t>s5</t>
  </si>
  <si>
    <t>s6</t>
  </si>
  <si>
    <t>nej.1</t>
  </si>
  <si>
    <t>nej2</t>
  </si>
  <si>
    <t>nej3</t>
  </si>
  <si>
    <t>nej4</t>
  </si>
  <si>
    <t>nej5</t>
  </si>
  <si>
    <t>nej6</t>
  </si>
  <si>
    <t>Součet 4 nej výsledků</t>
  </si>
  <si>
    <t>Svoboda  Jiří</t>
  </si>
  <si>
    <t>Kubíček  Jaroslav</t>
  </si>
  <si>
    <t>Pur  Karel</t>
  </si>
  <si>
    <t>Diňa  Josef</t>
  </si>
  <si>
    <t>Plíhal  Aleš</t>
  </si>
  <si>
    <t>Fiala  Petr</t>
  </si>
  <si>
    <t>Kubíček  Jan</t>
  </si>
  <si>
    <t>Svoboda  Karel</t>
  </si>
  <si>
    <t>Terkovič  Gabriel</t>
  </si>
  <si>
    <t>Graja  Radek</t>
  </si>
  <si>
    <t>Řeha  Martin ing,</t>
  </si>
  <si>
    <t>Papula  Josef</t>
  </si>
  <si>
    <t>Fiala  Aleš</t>
  </si>
  <si>
    <t>Kubíček  Michal</t>
  </si>
  <si>
    <t>Kruk  František</t>
  </si>
  <si>
    <t>Graja  Radomír</t>
  </si>
  <si>
    <t>Štefek  Oldřich</t>
  </si>
  <si>
    <t>Gereš  Jindřich</t>
  </si>
  <si>
    <t>Vařeka Josef</t>
  </si>
  <si>
    <t>Zlámal Přemysl</t>
  </si>
  <si>
    <t>Žáček Kamil</t>
  </si>
  <si>
    <t>Juřík Rostislav</t>
  </si>
  <si>
    <t>Navrátil Robert</t>
  </si>
  <si>
    <t>Gonda Jiří</t>
  </si>
  <si>
    <t>Doležal Radek</t>
  </si>
  <si>
    <t>Chrudina Zdeněk</t>
  </si>
  <si>
    <t>Nuzík Ivan</t>
  </si>
  <si>
    <t>Žilka Jiří</t>
  </si>
  <si>
    <t>Tezner Jiří</t>
  </si>
  <si>
    <t>Bartoň Vladimír</t>
  </si>
  <si>
    <t>Vojtek Michal</t>
  </si>
  <si>
    <t>Hoffmann Václav</t>
  </si>
  <si>
    <t>Graja František</t>
  </si>
  <si>
    <t>Bohumil Fučík</t>
  </si>
  <si>
    <t>ze 4 nejlepších + start minimálně ve 3 závodech</t>
  </si>
  <si>
    <t>HODNOCENÉ BODY</t>
  </si>
  <si>
    <t>Dosažený součet bodů</t>
  </si>
  <si>
    <t>Červenka  Frant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</si>
</sst>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hidden="1"/>
    </xf>
    <xf numFmtId="0" fontId="0" fillId="24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24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hidden="1"/>
    </xf>
    <xf numFmtId="0" fontId="0" fillId="24" borderId="27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5" fillId="17" borderId="19" xfId="0" applyFont="1" applyFill="1" applyBorder="1" applyAlignment="1" applyProtection="1">
      <alignment horizontal="center"/>
      <protection hidden="1"/>
    </xf>
    <xf numFmtId="0" fontId="5" fillId="17" borderId="25" xfId="0" applyFont="1" applyFill="1" applyBorder="1" applyAlignment="1" applyProtection="1">
      <alignment horizontal="center"/>
      <protection hidden="1"/>
    </xf>
    <xf numFmtId="0" fontId="5" fillId="17" borderId="16" xfId="0" applyFont="1" applyFill="1" applyBorder="1" applyAlignment="1" applyProtection="1">
      <alignment horizontal="center"/>
      <protection hidden="1"/>
    </xf>
    <xf numFmtId="0" fontId="5" fillId="17" borderId="24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1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4" fontId="2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8" fillId="23" borderId="19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3" fillId="19" borderId="34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3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90" zoomScaleNormal="90" zoomScalePageLayoutView="0" workbookViewId="0" topLeftCell="A1">
      <selection activeCell="H11" sqref="H10:H11"/>
    </sheetView>
  </sheetViews>
  <sheetFormatPr defaultColWidth="9.140625" defaultRowHeight="12.75" outlineLevelCol="1"/>
  <cols>
    <col min="1" max="1" width="15.57421875" style="0" customWidth="1"/>
    <col min="2" max="2" width="4.7109375" style="0" customWidth="1"/>
    <col min="3" max="3" width="7.140625" style="0" customWidth="1"/>
    <col min="4" max="4" width="7.7109375" style="0" customWidth="1"/>
    <col min="5" max="5" width="7.140625" style="0" customWidth="1"/>
    <col min="6" max="6" width="7.7109375" style="0" customWidth="1"/>
    <col min="7" max="7" width="7.140625" style="0" customWidth="1"/>
    <col min="8" max="8" width="7.71093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8.57421875" style="0" customWidth="1"/>
    <col min="16" max="16" width="9.00390625" style="0" customWidth="1"/>
    <col min="17" max="17" width="1.421875" style="0" customWidth="1"/>
    <col min="18" max="18" width="11.7109375" style="0" customWidth="1"/>
    <col min="19" max="19" width="13.140625" style="0" customWidth="1"/>
    <col min="20" max="20" width="1.421875" style="0" customWidth="1"/>
    <col min="25" max="36" width="6.57421875" style="0" hidden="1" customWidth="1" outlineLevel="1"/>
    <col min="37" max="37" width="9.57421875" style="0" hidden="1" customWidth="1" outlineLevel="1"/>
    <col min="38" max="38" width="9.140625" style="0" customWidth="1" collapsed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S1" s="7"/>
    </row>
    <row r="2" spans="1:19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S2" s="8"/>
    </row>
    <row r="3" spans="1:25" ht="22.5">
      <c r="A3" s="50" t="s">
        <v>2</v>
      </c>
      <c r="B3" s="52" t="s">
        <v>6</v>
      </c>
      <c r="C3" s="54" t="s">
        <v>11</v>
      </c>
      <c r="D3" s="55"/>
      <c r="E3" s="54" t="s">
        <v>13</v>
      </c>
      <c r="F3" s="55"/>
      <c r="G3" s="54" t="s">
        <v>7</v>
      </c>
      <c r="H3" s="55"/>
      <c r="I3" s="54" t="s">
        <v>8</v>
      </c>
      <c r="J3" s="55"/>
      <c r="K3" s="54" t="s">
        <v>12</v>
      </c>
      <c r="L3" s="55"/>
      <c r="M3" s="54" t="s">
        <v>9</v>
      </c>
      <c r="N3" s="55"/>
      <c r="O3" s="56" t="s">
        <v>63</v>
      </c>
      <c r="P3" s="56" t="s">
        <v>3</v>
      </c>
      <c r="Q3" s="1"/>
      <c r="R3" s="40" t="s">
        <v>62</v>
      </c>
      <c r="S3" s="41" t="s">
        <v>4</v>
      </c>
      <c r="T3" s="1"/>
      <c r="U3" s="58" t="s">
        <v>10</v>
      </c>
      <c r="V3" s="59"/>
      <c r="W3" s="49"/>
      <c r="X3" s="1"/>
      <c r="Y3" s="1"/>
    </row>
    <row r="4" spans="1:37" ht="24" customHeight="1" thickBot="1">
      <c r="A4" s="51"/>
      <c r="B4" s="53"/>
      <c r="C4" s="3" t="s">
        <v>0</v>
      </c>
      <c r="D4" s="2" t="s">
        <v>1</v>
      </c>
      <c r="E4" s="3" t="s">
        <v>0</v>
      </c>
      <c r="F4" s="2" t="s">
        <v>1</v>
      </c>
      <c r="G4" s="3" t="s">
        <v>0</v>
      </c>
      <c r="H4" s="2" t="s">
        <v>1</v>
      </c>
      <c r="I4" s="3" t="s">
        <v>0</v>
      </c>
      <c r="J4" s="2" t="s">
        <v>1</v>
      </c>
      <c r="K4" s="3" t="s">
        <v>0</v>
      </c>
      <c r="L4" s="2" t="s">
        <v>1</v>
      </c>
      <c r="M4" s="3" t="s">
        <v>0</v>
      </c>
      <c r="N4" s="2" t="s">
        <v>1</v>
      </c>
      <c r="O4" s="57"/>
      <c r="P4" s="57"/>
      <c r="R4" s="60" t="s">
        <v>61</v>
      </c>
      <c r="S4" s="61"/>
      <c r="T4" s="37"/>
      <c r="U4" s="36" t="s">
        <v>0</v>
      </c>
      <c r="V4" s="38" t="s">
        <v>1</v>
      </c>
      <c r="W4" s="39"/>
      <c r="X4" s="46"/>
      <c r="Y4" s="45" t="s">
        <v>14</v>
      </c>
      <c r="Z4" s="45" t="s">
        <v>15</v>
      </c>
      <c r="AA4" s="45" t="s">
        <v>16</v>
      </c>
      <c r="AB4" s="45" t="s">
        <v>17</v>
      </c>
      <c r="AC4" s="45" t="s">
        <v>18</v>
      </c>
      <c r="AD4" s="45" t="s">
        <v>19</v>
      </c>
      <c r="AE4" s="45" t="s">
        <v>20</v>
      </c>
      <c r="AF4" s="45" t="s">
        <v>21</v>
      </c>
      <c r="AG4" s="45" t="s">
        <v>22</v>
      </c>
      <c r="AH4" s="45" t="s">
        <v>23</v>
      </c>
      <c r="AI4" s="45" t="s">
        <v>24</v>
      </c>
      <c r="AJ4" s="45" t="s">
        <v>25</v>
      </c>
      <c r="AK4" s="42" t="s">
        <v>26</v>
      </c>
    </row>
    <row r="5" spans="1:37" ht="12.75">
      <c r="A5" s="25" t="s">
        <v>27</v>
      </c>
      <c r="B5" s="27">
        <f>COUNTA(C5,E5,G5,I5,K5,M5)</f>
        <v>4</v>
      </c>
      <c r="C5" s="12">
        <v>16</v>
      </c>
      <c r="D5" s="9">
        <f>IF(C5&gt;0,VLOOKUP(C5,$U$5:$V$25,2,1),0)</f>
        <v>5</v>
      </c>
      <c r="E5" s="13"/>
      <c r="F5" s="11">
        <f>IF(E5&gt;0,VLOOKUP(E5,$U$5:$V$25,2,1),0)</f>
        <v>0</v>
      </c>
      <c r="G5" s="14">
        <v>15</v>
      </c>
      <c r="H5" s="10">
        <f aca="true" t="shared" si="0" ref="H5:H39">IF(G5&gt;0,VLOOKUP(G5,$U$5:$V$25,2,1),0)</f>
        <v>6</v>
      </c>
      <c r="I5" s="12">
        <v>4</v>
      </c>
      <c r="J5" s="9">
        <f aca="true" t="shared" si="1" ref="J5:J39">IF(I5&gt;0,VLOOKUP(I5,$U$5:$V$25,2,1),0)</f>
        <v>17</v>
      </c>
      <c r="K5" s="15"/>
      <c r="L5" s="9">
        <f aca="true" t="shared" si="2" ref="L5:L39">IF(K5&gt;0,VLOOKUP(K5,$U$5:$V$25,2,1),0)</f>
        <v>0</v>
      </c>
      <c r="M5" s="12">
        <v>10</v>
      </c>
      <c r="N5" s="9">
        <f aca="true" t="shared" si="3" ref="N5:N39">IF(M5&gt;0,VLOOKUP(M5,$U$5:$V$25,2,1),0)</f>
        <v>11</v>
      </c>
      <c r="O5" s="16">
        <f>D5+F5+H5+J5+L5+N5</f>
        <v>39</v>
      </c>
      <c r="P5" s="29">
        <f aca="true" t="shared" si="4" ref="P5:P39">RANK(O5,$O$5:$O$39,0)</f>
        <v>15</v>
      </c>
      <c r="R5" s="31">
        <f>IF(B5&gt;2,AK5,0)</f>
        <v>39</v>
      </c>
      <c r="S5" s="33">
        <f aca="true" t="shared" si="5" ref="S5:S39">IF(R5&gt;0,RANK(R5,$R$5:$R$39),"Nehodnocen")</f>
        <v>15</v>
      </c>
      <c r="U5" s="4">
        <v>1</v>
      </c>
      <c r="V5" s="5">
        <v>20</v>
      </c>
      <c r="Y5" s="35">
        <f aca="true" t="shared" si="6" ref="Y5:Y36">D5</f>
        <v>5</v>
      </c>
      <c r="Z5" s="35">
        <f aca="true" t="shared" si="7" ref="Z5:Z36">F5</f>
        <v>0</v>
      </c>
      <c r="AA5" s="35">
        <f aca="true" t="shared" si="8" ref="AA5:AA36">H5</f>
        <v>6</v>
      </c>
      <c r="AB5" s="35">
        <f aca="true" t="shared" si="9" ref="AB5:AB36">J5</f>
        <v>17</v>
      </c>
      <c r="AC5" s="35">
        <f aca="true" t="shared" si="10" ref="AC5:AC36">L5</f>
        <v>0</v>
      </c>
      <c r="AD5" s="35">
        <f aca="true" t="shared" si="11" ref="AD5:AD36">N5</f>
        <v>11</v>
      </c>
      <c r="AE5" s="47">
        <f>SMALL(Y5:AD5,6)</f>
        <v>17</v>
      </c>
      <c r="AF5" s="47">
        <f>SMALL(Y5:AD5,5)</f>
        <v>11</v>
      </c>
      <c r="AG5" s="47">
        <f>SMALL(Y5:AD5,4)</f>
        <v>6</v>
      </c>
      <c r="AH5" s="47">
        <f>SMALL(Y5:AD5,3)</f>
        <v>5</v>
      </c>
      <c r="AI5" s="47">
        <f>SMALL(Y5:AD5,2)</f>
        <v>0</v>
      </c>
      <c r="AJ5" s="47">
        <f>SMALL(Y5:AD5,1)</f>
        <v>0</v>
      </c>
      <c r="AK5" s="48">
        <f>SUM(AE5:AH5)</f>
        <v>39</v>
      </c>
    </row>
    <row r="6" spans="1:37" ht="12.75">
      <c r="A6" s="26" t="s">
        <v>28</v>
      </c>
      <c r="B6" s="28">
        <f aca="true" t="shared" si="12" ref="B6:B34">COUNTA(C6,E6,G6,I6,K6,M6)</f>
        <v>4</v>
      </c>
      <c r="C6" s="17">
        <v>18</v>
      </c>
      <c r="D6" s="18">
        <f aca="true" t="shared" si="13" ref="D6:F21">IF(C6&gt;0,VLOOKUP(C6,$U$5:$V$25,2,1),0)</f>
        <v>3</v>
      </c>
      <c r="E6" s="19">
        <v>11</v>
      </c>
      <c r="F6" s="20">
        <f t="shared" si="13"/>
        <v>10</v>
      </c>
      <c r="G6" s="21"/>
      <c r="H6" s="22">
        <f t="shared" si="0"/>
        <v>0</v>
      </c>
      <c r="I6" s="17">
        <v>9</v>
      </c>
      <c r="J6" s="18">
        <f t="shared" si="1"/>
        <v>12</v>
      </c>
      <c r="K6" s="23"/>
      <c r="L6" s="18">
        <f t="shared" si="2"/>
        <v>0</v>
      </c>
      <c r="M6" s="17">
        <v>11</v>
      </c>
      <c r="N6" s="18">
        <f t="shared" si="3"/>
        <v>10</v>
      </c>
      <c r="O6" s="24">
        <f aca="true" t="shared" si="14" ref="O6:O34">D6+F6+H6+J6+L6+N6</f>
        <v>35</v>
      </c>
      <c r="P6" s="30">
        <f t="shared" si="4"/>
        <v>18</v>
      </c>
      <c r="R6" s="32">
        <f aca="true" t="shared" si="15" ref="R6:R39">IF(B6&gt;2,AK6,0)</f>
        <v>35</v>
      </c>
      <c r="S6" s="34">
        <f t="shared" si="5"/>
        <v>17</v>
      </c>
      <c r="U6" s="4">
        <v>2</v>
      </c>
      <c r="V6" s="5">
        <v>19</v>
      </c>
      <c r="Y6" s="35">
        <f t="shared" si="6"/>
        <v>3</v>
      </c>
      <c r="Z6" s="35">
        <f t="shared" si="7"/>
        <v>10</v>
      </c>
      <c r="AA6" s="35">
        <f t="shared" si="8"/>
        <v>0</v>
      </c>
      <c r="AB6" s="35">
        <f t="shared" si="9"/>
        <v>12</v>
      </c>
      <c r="AC6" s="35">
        <f t="shared" si="10"/>
        <v>0</v>
      </c>
      <c r="AD6" s="35">
        <f t="shared" si="11"/>
        <v>10</v>
      </c>
      <c r="AE6" s="47">
        <f aca="true" t="shared" si="16" ref="AE6:AE39">SMALL(Y6:AD6,6)</f>
        <v>12</v>
      </c>
      <c r="AF6" s="47">
        <f aca="true" t="shared" si="17" ref="AF6:AF39">SMALL(Y6:AD6,5)</f>
        <v>10</v>
      </c>
      <c r="AG6" s="47">
        <f aca="true" t="shared" si="18" ref="AG6:AG39">SMALL(Y6:AD6,4)</f>
        <v>10</v>
      </c>
      <c r="AH6" s="47">
        <f aca="true" t="shared" si="19" ref="AH6:AH39">SMALL(Y6:AD6,3)</f>
        <v>3</v>
      </c>
      <c r="AI6" s="47">
        <f aca="true" t="shared" si="20" ref="AI6:AI39">SMALL(Y6:AD6,2)</f>
        <v>0</v>
      </c>
      <c r="AJ6" s="47">
        <f aca="true" t="shared" si="21" ref="AJ6:AJ39">SMALL(Y6:AD6,1)</f>
        <v>0</v>
      </c>
      <c r="AK6" s="48">
        <f aca="true" t="shared" si="22" ref="AK6:AK39">SUM(AE6:AH6)</f>
        <v>35</v>
      </c>
    </row>
    <row r="7" spans="1:37" ht="12.75">
      <c r="A7" s="26" t="s">
        <v>29</v>
      </c>
      <c r="B7" s="28">
        <f t="shared" si="12"/>
        <v>6</v>
      </c>
      <c r="C7" s="17">
        <v>19</v>
      </c>
      <c r="D7" s="18">
        <f t="shared" si="13"/>
        <v>2</v>
      </c>
      <c r="E7" s="19">
        <v>20</v>
      </c>
      <c r="F7" s="20">
        <f t="shared" si="13"/>
        <v>1</v>
      </c>
      <c r="G7" s="21">
        <v>21</v>
      </c>
      <c r="H7" s="22">
        <f t="shared" si="0"/>
        <v>0</v>
      </c>
      <c r="I7" s="17">
        <v>24</v>
      </c>
      <c r="J7" s="18">
        <f t="shared" si="1"/>
        <v>0</v>
      </c>
      <c r="K7" s="23">
        <v>16</v>
      </c>
      <c r="L7" s="18">
        <f t="shared" si="2"/>
        <v>5</v>
      </c>
      <c r="M7" s="17">
        <v>20</v>
      </c>
      <c r="N7" s="18">
        <f t="shared" si="3"/>
        <v>1</v>
      </c>
      <c r="O7" s="24">
        <f t="shared" si="14"/>
        <v>9</v>
      </c>
      <c r="P7" s="30">
        <f t="shared" si="4"/>
        <v>25</v>
      </c>
      <c r="R7" s="32">
        <f t="shared" si="15"/>
        <v>9</v>
      </c>
      <c r="S7" s="34">
        <f t="shared" si="5"/>
        <v>22</v>
      </c>
      <c r="U7" s="4">
        <v>3</v>
      </c>
      <c r="V7" s="5">
        <v>18</v>
      </c>
      <c r="Y7" s="35">
        <f t="shared" si="6"/>
        <v>2</v>
      </c>
      <c r="Z7" s="35">
        <f t="shared" si="7"/>
        <v>1</v>
      </c>
      <c r="AA7" s="35">
        <f t="shared" si="8"/>
        <v>0</v>
      </c>
      <c r="AB7" s="35">
        <f t="shared" si="9"/>
        <v>0</v>
      </c>
      <c r="AC7" s="35">
        <f t="shared" si="10"/>
        <v>5</v>
      </c>
      <c r="AD7" s="35">
        <f t="shared" si="11"/>
        <v>1</v>
      </c>
      <c r="AE7" s="47">
        <f t="shared" si="16"/>
        <v>5</v>
      </c>
      <c r="AF7" s="47">
        <f t="shared" si="17"/>
        <v>2</v>
      </c>
      <c r="AG7" s="47">
        <f t="shared" si="18"/>
        <v>1</v>
      </c>
      <c r="AH7" s="47">
        <f t="shared" si="19"/>
        <v>1</v>
      </c>
      <c r="AI7" s="47">
        <f t="shared" si="20"/>
        <v>0</v>
      </c>
      <c r="AJ7" s="47">
        <f t="shared" si="21"/>
        <v>0</v>
      </c>
      <c r="AK7" s="48">
        <f t="shared" si="22"/>
        <v>9</v>
      </c>
    </row>
    <row r="8" spans="1:37" ht="12.75">
      <c r="A8" s="26" t="s">
        <v>30</v>
      </c>
      <c r="B8" s="28">
        <f t="shared" si="12"/>
        <v>4</v>
      </c>
      <c r="C8" s="17">
        <v>11</v>
      </c>
      <c r="D8" s="18">
        <f t="shared" si="13"/>
        <v>10</v>
      </c>
      <c r="E8" s="19">
        <v>15</v>
      </c>
      <c r="F8" s="20">
        <f t="shared" si="13"/>
        <v>6</v>
      </c>
      <c r="G8" s="21">
        <v>7</v>
      </c>
      <c r="H8" s="22">
        <f t="shared" si="0"/>
        <v>14</v>
      </c>
      <c r="I8" s="17">
        <v>2</v>
      </c>
      <c r="J8" s="18">
        <f t="shared" si="1"/>
        <v>19</v>
      </c>
      <c r="K8" s="23"/>
      <c r="L8" s="18">
        <f t="shared" si="2"/>
        <v>0</v>
      </c>
      <c r="M8" s="17"/>
      <c r="N8" s="18">
        <f t="shared" si="3"/>
        <v>0</v>
      </c>
      <c r="O8" s="24">
        <f t="shared" si="14"/>
        <v>49</v>
      </c>
      <c r="P8" s="30">
        <f t="shared" si="4"/>
        <v>14</v>
      </c>
      <c r="R8" s="32">
        <f t="shared" si="15"/>
        <v>49</v>
      </c>
      <c r="S8" s="34">
        <f t="shared" si="5"/>
        <v>13</v>
      </c>
      <c r="U8" s="4">
        <v>4</v>
      </c>
      <c r="V8" s="5">
        <v>17</v>
      </c>
      <c r="Y8" s="35">
        <f t="shared" si="6"/>
        <v>10</v>
      </c>
      <c r="Z8" s="35">
        <f t="shared" si="7"/>
        <v>6</v>
      </c>
      <c r="AA8" s="35">
        <f t="shared" si="8"/>
        <v>14</v>
      </c>
      <c r="AB8" s="35">
        <f t="shared" si="9"/>
        <v>19</v>
      </c>
      <c r="AC8" s="35">
        <f t="shared" si="10"/>
        <v>0</v>
      </c>
      <c r="AD8" s="35">
        <f t="shared" si="11"/>
        <v>0</v>
      </c>
      <c r="AE8" s="47">
        <f t="shared" si="16"/>
        <v>19</v>
      </c>
      <c r="AF8" s="47">
        <f t="shared" si="17"/>
        <v>14</v>
      </c>
      <c r="AG8" s="47">
        <f t="shared" si="18"/>
        <v>10</v>
      </c>
      <c r="AH8" s="47">
        <f t="shared" si="19"/>
        <v>6</v>
      </c>
      <c r="AI8" s="47">
        <f t="shared" si="20"/>
        <v>0</v>
      </c>
      <c r="AJ8" s="47">
        <f t="shared" si="21"/>
        <v>0</v>
      </c>
      <c r="AK8" s="48">
        <f t="shared" si="22"/>
        <v>49</v>
      </c>
    </row>
    <row r="9" spans="1:37" ht="12.75">
      <c r="A9" s="26" t="s">
        <v>31</v>
      </c>
      <c r="B9" s="28">
        <f t="shared" si="12"/>
        <v>4</v>
      </c>
      <c r="C9" s="17">
        <v>1</v>
      </c>
      <c r="D9" s="18">
        <f t="shared" si="13"/>
        <v>20</v>
      </c>
      <c r="E9" s="19"/>
      <c r="F9" s="20">
        <f t="shared" si="13"/>
        <v>0</v>
      </c>
      <c r="G9" s="21">
        <v>12</v>
      </c>
      <c r="H9" s="22">
        <f t="shared" si="0"/>
        <v>9</v>
      </c>
      <c r="I9" s="17">
        <v>8</v>
      </c>
      <c r="J9" s="18">
        <f>IF(I9&gt;0,VLOOKUP(I9,$U$5:$V$25,2,1),0)</f>
        <v>13</v>
      </c>
      <c r="K9" s="23">
        <v>2</v>
      </c>
      <c r="L9" s="18">
        <f t="shared" si="2"/>
        <v>19</v>
      </c>
      <c r="M9" s="17"/>
      <c r="N9" s="18">
        <f t="shared" si="3"/>
        <v>0</v>
      </c>
      <c r="O9" s="24">
        <f t="shared" si="14"/>
        <v>61</v>
      </c>
      <c r="P9" s="30">
        <f t="shared" si="4"/>
        <v>8</v>
      </c>
      <c r="R9" s="32">
        <f t="shared" si="15"/>
        <v>61</v>
      </c>
      <c r="S9" s="34">
        <f t="shared" si="5"/>
        <v>7</v>
      </c>
      <c r="U9" s="4">
        <v>5</v>
      </c>
      <c r="V9" s="5">
        <v>16</v>
      </c>
      <c r="Y9" s="35">
        <f t="shared" si="6"/>
        <v>20</v>
      </c>
      <c r="Z9" s="35">
        <f t="shared" si="7"/>
        <v>0</v>
      </c>
      <c r="AA9" s="35">
        <f t="shared" si="8"/>
        <v>9</v>
      </c>
      <c r="AB9" s="35">
        <f t="shared" si="9"/>
        <v>13</v>
      </c>
      <c r="AC9" s="35">
        <f t="shared" si="10"/>
        <v>19</v>
      </c>
      <c r="AD9" s="35">
        <f t="shared" si="11"/>
        <v>0</v>
      </c>
      <c r="AE9" s="47">
        <f t="shared" si="16"/>
        <v>20</v>
      </c>
      <c r="AF9" s="47">
        <f t="shared" si="17"/>
        <v>19</v>
      </c>
      <c r="AG9" s="47">
        <f t="shared" si="18"/>
        <v>13</v>
      </c>
      <c r="AH9" s="47">
        <f t="shared" si="19"/>
        <v>9</v>
      </c>
      <c r="AI9" s="47">
        <f t="shared" si="20"/>
        <v>0</v>
      </c>
      <c r="AJ9" s="47">
        <f t="shared" si="21"/>
        <v>0</v>
      </c>
      <c r="AK9" s="48">
        <f t="shared" si="22"/>
        <v>61</v>
      </c>
    </row>
    <row r="10" spans="1:37" ht="12.75">
      <c r="A10" s="26" t="s">
        <v>32</v>
      </c>
      <c r="B10" s="28">
        <f t="shared" si="12"/>
        <v>6</v>
      </c>
      <c r="C10" s="17">
        <v>3</v>
      </c>
      <c r="D10" s="18">
        <f t="shared" si="13"/>
        <v>18</v>
      </c>
      <c r="E10" s="19">
        <v>12</v>
      </c>
      <c r="F10" s="20">
        <f t="shared" si="13"/>
        <v>9</v>
      </c>
      <c r="G10" s="21">
        <v>1</v>
      </c>
      <c r="H10" s="22">
        <f t="shared" si="0"/>
        <v>20</v>
      </c>
      <c r="I10" s="17">
        <v>21</v>
      </c>
      <c r="J10" s="18">
        <f t="shared" si="1"/>
        <v>0</v>
      </c>
      <c r="K10" s="23">
        <v>3</v>
      </c>
      <c r="L10" s="18">
        <f t="shared" si="2"/>
        <v>18</v>
      </c>
      <c r="M10" s="17">
        <v>1</v>
      </c>
      <c r="N10" s="18">
        <f t="shared" si="3"/>
        <v>20</v>
      </c>
      <c r="O10" s="24">
        <f t="shared" si="14"/>
        <v>85</v>
      </c>
      <c r="P10" s="30">
        <f t="shared" si="4"/>
        <v>3</v>
      </c>
      <c r="R10" s="32">
        <f t="shared" si="15"/>
        <v>76</v>
      </c>
      <c r="S10" s="34">
        <f t="shared" si="5"/>
        <v>1</v>
      </c>
      <c r="U10" s="4">
        <v>6</v>
      </c>
      <c r="V10" s="5">
        <v>15</v>
      </c>
      <c r="Y10" s="35">
        <f t="shared" si="6"/>
        <v>18</v>
      </c>
      <c r="Z10" s="35">
        <f t="shared" si="7"/>
        <v>9</v>
      </c>
      <c r="AA10" s="35">
        <f t="shared" si="8"/>
        <v>20</v>
      </c>
      <c r="AB10" s="35">
        <f t="shared" si="9"/>
        <v>0</v>
      </c>
      <c r="AC10" s="35">
        <f t="shared" si="10"/>
        <v>18</v>
      </c>
      <c r="AD10" s="35">
        <f t="shared" si="11"/>
        <v>20</v>
      </c>
      <c r="AE10" s="47">
        <f t="shared" si="16"/>
        <v>20</v>
      </c>
      <c r="AF10" s="47">
        <f t="shared" si="17"/>
        <v>20</v>
      </c>
      <c r="AG10" s="47">
        <f t="shared" si="18"/>
        <v>18</v>
      </c>
      <c r="AH10" s="47">
        <f t="shared" si="19"/>
        <v>18</v>
      </c>
      <c r="AI10" s="47">
        <f t="shared" si="20"/>
        <v>9</v>
      </c>
      <c r="AJ10" s="47">
        <f t="shared" si="21"/>
        <v>0</v>
      </c>
      <c r="AK10" s="48">
        <f t="shared" si="22"/>
        <v>76</v>
      </c>
    </row>
    <row r="11" spans="1:37" ht="12.75">
      <c r="A11" s="26" t="s">
        <v>33</v>
      </c>
      <c r="B11" s="28">
        <f t="shared" si="12"/>
        <v>4</v>
      </c>
      <c r="C11" s="17">
        <v>20</v>
      </c>
      <c r="D11" s="18">
        <f t="shared" si="13"/>
        <v>1</v>
      </c>
      <c r="E11" s="19">
        <v>8</v>
      </c>
      <c r="F11" s="20">
        <f t="shared" si="13"/>
        <v>13</v>
      </c>
      <c r="G11" s="21">
        <v>21</v>
      </c>
      <c r="H11" s="22">
        <f t="shared" si="0"/>
        <v>0</v>
      </c>
      <c r="I11" s="17"/>
      <c r="J11" s="18">
        <f t="shared" si="1"/>
        <v>0</v>
      </c>
      <c r="K11" s="23"/>
      <c r="L11" s="18">
        <f t="shared" si="2"/>
        <v>0</v>
      </c>
      <c r="M11" s="17">
        <v>17</v>
      </c>
      <c r="N11" s="18">
        <f t="shared" si="3"/>
        <v>4</v>
      </c>
      <c r="O11" s="24">
        <f t="shared" si="14"/>
        <v>18</v>
      </c>
      <c r="P11" s="30">
        <f t="shared" si="4"/>
        <v>22</v>
      </c>
      <c r="R11" s="32">
        <f t="shared" si="15"/>
        <v>18</v>
      </c>
      <c r="S11" s="34">
        <f t="shared" si="5"/>
        <v>21</v>
      </c>
      <c r="U11" s="4">
        <v>7</v>
      </c>
      <c r="V11" s="5">
        <v>14</v>
      </c>
      <c r="Y11" s="35">
        <f t="shared" si="6"/>
        <v>1</v>
      </c>
      <c r="Z11" s="35">
        <f t="shared" si="7"/>
        <v>13</v>
      </c>
      <c r="AA11" s="35">
        <f t="shared" si="8"/>
        <v>0</v>
      </c>
      <c r="AB11" s="35">
        <f t="shared" si="9"/>
        <v>0</v>
      </c>
      <c r="AC11" s="35">
        <f t="shared" si="10"/>
        <v>0</v>
      </c>
      <c r="AD11" s="35">
        <f t="shared" si="11"/>
        <v>4</v>
      </c>
      <c r="AE11" s="47">
        <f t="shared" si="16"/>
        <v>13</v>
      </c>
      <c r="AF11" s="47">
        <f t="shared" si="17"/>
        <v>4</v>
      </c>
      <c r="AG11" s="47">
        <f t="shared" si="18"/>
        <v>1</v>
      </c>
      <c r="AH11" s="47">
        <f t="shared" si="19"/>
        <v>0</v>
      </c>
      <c r="AI11" s="47">
        <f t="shared" si="20"/>
        <v>0</v>
      </c>
      <c r="AJ11" s="47">
        <f t="shared" si="21"/>
        <v>0</v>
      </c>
      <c r="AK11" s="48">
        <f t="shared" si="22"/>
        <v>18</v>
      </c>
    </row>
    <row r="12" spans="1:37" ht="12.75">
      <c r="A12" s="26" t="s">
        <v>34</v>
      </c>
      <c r="B12" s="28">
        <f t="shared" si="12"/>
        <v>5</v>
      </c>
      <c r="C12" s="17">
        <v>6</v>
      </c>
      <c r="D12" s="18">
        <f t="shared" si="13"/>
        <v>15</v>
      </c>
      <c r="E12" s="19"/>
      <c r="F12" s="20">
        <f t="shared" si="13"/>
        <v>0</v>
      </c>
      <c r="G12" s="21">
        <v>7</v>
      </c>
      <c r="H12" s="22">
        <f t="shared" si="0"/>
        <v>14</v>
      </c>
      <c r="I12" s="17">
        <v>16</v>
      </c>
      <c r="J12" s="18">
        <f t="shared" si="1"/>
        <v>5</v>
      </c>
      <c r="K12" s="23">
        <v>10</v>
      </c>
      <c r="L12" s="18">
        <f t="shared" si="2"/>
        <v>11</v>
      </c>
      <c r="M12" s="17">
        <v>16</v>
      </c>
      <c r="N12" s="18">
        <f t="shared" si="3"/>
        <v>5</v>
      </c>
      <c r="O12" s="24">
        <f t="shared" si="14"/>
        <v>50</v>
      </c>
      <c r="P12" s="30">
        <f t="shared" si="4"/>
        <v>12</v>
      </c>
      <c r="R12" s="32">
        <f t="shared" si="15"/>
        <v>45</v>
      </c>
      <c r="S12" s="34">
        <f t="shared" si="5"/>
        <v>14</v>
      </c>
      <c r="U12" s="4">
        <v>8</v>
      </c>
      <c r="V12" s="5">
        <v>13</v>
      </c>
      <c r="Y12" s="35">
        <f t="shared" si="6"/>
        <v>15</v>
      </c>
      <c r="Z12" s="35">
        <f t="shared" si="7"/>
        <v>0</v>
      </c>
      <c r="AA12" s="35">
        <f t="shared" si="8"/>
        <v>14</v>
      </c>
      <c r="AB12" s="35">
        <f t="shared" si="9"/>
        <v>5</v>
      </c>
      <c r="AC12" s="35">
        <f t="shared" si="10"/>
        <v>11</v>
      </c>
      <c r="AD12" s="35">
        <f t="shared" si="11"/>
        <v>5</v>
      </c>
      <c r="AE12" s="47">
        <f t="shared" si="16"/>
        <v>15</v>
      </c>
      <c r="AF12" s="47">
        <f t="shared" si="17"/>
        <v>14</v>
      </c>
      <c r="AG12" s="47">
        <f t="shared" si="18"/>
        <v>11</v>
      </c>
      <c r="AH12" s="47">
        <f t="shared" si="19"/>
        <v>5</v>
      </c>
      <c r="AI12" s="47">
        <f t="shared" si="20"/>
        <v>5</v>
      </c>
      <c r="AJ12" s="47">
        <f t="shared" si="21"/>
        <v>0</v>
      </c>
      <c r="AK12" s="48">
        <f t="shared" si="22"/>
        <v>45</v>
      </c>
    </row>
    <row r="13" spans="1:37" ht="12.75">
      <c r="A13" s="26" t="s">
        <v>35</v>
      </c>
      <c r="B13" s="28">
        <f t="shared" si="12"/>
        <v>6</v>
      </c>
      <c r="C13" s="17">
        <v>9</v>
      </c>
      <c r="D13" s="18">
        <f t="shared" si="13"/>
        <v>12</v>
      </c>
      <c r="E13" s="19">
        <v>14</v>
      </c>
      <c r="F13" s="20">
        <f t="shared" si="13"/>
        <v>7</v>
      </c>
      <c r="G13" s="21">
        <v>10</v>
      </c>
      <c r="H13" s="22">
        <f t="shared" si="0"/>
        <v>11</v>
      </c>
      <c r="I13" s="17">
        <v>18</v>
      </c>
      <c r="J13" s="18">
        <f t="shared" si="1"/>
        <v>3</v>
      </c>
      <c r="K13" s="23">
        <v>6</v>
      </c>
      <c r="L13" s="18">
        <f t="shared" si="2"/>
        <v>15</v>
      </c>
      <c r="M13" s="17">
        <v>8</v>
      </c>
      <c r="N13" s="18">
        <f t="shared" si="3"/>
        <v>13</v>
      </c>
      <c r="O13" s="24">
        <f t="shared" si="14"/>
        <v>61</v>
      </c>
      <c r="P13" s="30">
        <f t="shared" si="4"/>
        <v>8</v>
      </c>
      <c r="R13" s="32">
        <f t="shared" si="15"/>
        <v>51</v>
      </c>
      <c r="S13" s="34">
        <f t="shared" si="5"/>
        <v>10</v>
      </c>
      <c r="U13" s="4">
        <v>9</v>
      </c>
      <c r="V13" s="5">
        <v>12</v>
      </c>
      <c r="Y13" s="35">
        <f t="shared" si="6"/>
        <v>12</v>
      </c>
      <c r="Z13" s="35">
        <f t="shared" si="7"/>
        <v>7</v>
      </c>
      <c r="AA13" s="35">
        <f t="shared" si="8"/>
        <v>11</v>
      </c>
      <c r="AB13" s="35">
        <f t="shared" si="9"/>
        <v>3</v>
      </c>
      <c r="AC13" s="35">
        <f t="shared" si="10"/>
        <v>15</v>
      </c>
      <c r="AD13" s="35">
        <f t="shared" si="11"/>
        <v>13</v>
      </c>
      <c r="AE13" s="47">
        <f t="shared" si="16"/>
        <v>15</v>
      </c>
      <c r="AF13" s="47">
        <f t="shared" si="17"/>
        <v>13</v>
      </c>
      <c r="AG13" s="47">
        <f t="shared" si="18"/>
        <v>12</v>
      </c>
      <c r="AH13" s="47">
        <f t="shared" si="19"/>
        <v>11</v>
      </c>
      <c r="AI13" s="47">
        <f t="shared" si="20"/>
        <v>7</v>
      </c>
      <c r="AJ13" s="47">
        <f t="shared" si="21"/>
        <v>3</v>
      </c>
      <c r="AK13" s="48">
        <f t="shared" si="22"/>
        <v>51</v>
      </c>
    </row>
    <row r="14" spans="1:37" ht="12.75">
      <c r="A14" s="26" t="s">
        <v>64</v>
      </c>
      <c r="B14" s="28">
        <f t="shared" si="12"/>
        <v>5</v>
      </c>
      <c r="C14" s="17">
        <v>10</v>
      </c>
      <c r="D14" s="18">
        <f t="shared" si="13"/>
        <v>11</v>
      </c>
      <c r="E14" s="19"/>
      <c r="F14" s="20">
        <f t="shared" si="13"/>
        <v>0</v>
      </c>
      <c r="G14" s="21">
        <v>14</v>
      </c>
      <c r="H14" s="22">
        <f t="shared" si="0"/>
        <v>7</v>
      </c>
      <c r="I14" s="17">
        <v>20</v>
      </c>
      <c r="J14" s="18">
        <f t="shared" si="1"/>
        <v>1</v>
      </c>
      <c r="K14" s="23">
        <v>9</v>
      </c>
      <c r="L14" s="18">
        <f t="shared" si="2"/>
        <v>12</v>
      </c>
      <c r="M14" s="17">
        <v>14</v>
      </c>
      <c r="N14" s="18">
        <f t="shared" si="3"/>
        <v>7</v>
      </c>
      <c r="O14" s="24">
        <f t="shared" si="14"/>
        <v>38</v>
      </c>
      <c r="P14" s="30">
        <f t="shared" si="4"/>
        <v>16</v>
      </c>
      <c r="R14" s="32">
        <f t="shared" si="15"/>
        <v>37</v>
      </c>
      <c r="S14" s="34">
        <f t="shared" si="5"/>
        <v>16</v>
      </c>
      <c r="U14" s="4">
        <v>10</v>
      </c>
      <c r="V14" s="5">
        <v>11</v>
      </c>
      <c r="Y14" s="35">
        <f t="shared" si="6"/>
        <v>11</v>
      </c>
      <c r="Z14" s="35">
        <f t="shared" si="7"/>
        <v>0</v>
      </c>
      <c r="AA14" s="35">
        <f t="shared" si="8"/>
        <v>7</v>
      </c>
      <c r="AB14" s="35">
        <f t="shared" si="9"/>
        <v>1</v>
      </c>
      <c r="AC14" s="35">
        <f t="shared" si="10"/>
        <v>12</v>
      </c>
      <c r="AD14" s="35">
        <f t="shared" si="11"/>
        <v>7</v>
      </c>
      <c r="AE14" s="47">
        <f t="shared" si="16"/>
        <v>12</v>
      </c>
      <c r="AF14" s="47">
        <f t="shared" si="17"/>
        <v>11</v>
      </c>
      <c r="AG14" s="47">
        <f t="shared" si="18"/>
        <v>7</v>
      </c>
      <c r="AH14" s="47">
        <f t="shared" si="19"/>
        <v>7</v>
      </c>
      <c r="AI14" s="47">
        <f t="shared" si="20"/>
        <v>1</v>
      </c>
      <c r="AJ14" s="47">
        <f t="shared" si="21"/>
        <v>0</v>
      </c>
      <c r="AK14" s="48">
        <f t="shared" si="22"/>
        <v>37</v>
      </c>
    </row>
    <row r="15" spans="1:37" ht="12.75">
      <c r="A15" s="26" t="s">
        <v>36</v>
      </c>
      <c r="B15" s="28">
        <f t="shared" si="12"/>
        <v>6</v>
      </c>
      <c r="C15" s="17">
        <v>2</v>
      </c>
      <c r="D15" s="18">
        <f t="shared" si="13"/>
        <v>19</v>
      </c>
      <c r="E15" s="19">
        <v>7</v>
      </c>
      <c r="F15" s="20">
        <f t="shared" si="13"/>
        <v>14</v>
      </c>
      <c r="G15" s="21">
        <v>4</v>
      </c>
      <c r="H15" s="22">
        <f t="shared" si="0"/>
        <v>17</v>
      </c>
      <c r="I15" s="17">
        <v>17</v>
      </c>
      <c r="J15" s="18">
        <f t="shared" si="1"/>
        <v>4</v>
      </c>
      <c r="K15" s="23">
        <v>1</v>
      </c>
      <c r="L15" s="18">
        <f t="shared" si="2"/>
        <v>20</v>
      </c>
      <c r="M15" s="17">
        <v>2</v>
      </c>
      <c r="N15" s="18">
        <f t="shared" si="3"/>
        <v>19</v>
      </c>
      <c r="O15" s="24">
        <f t="shared" si="14"/>
        <v>93</v>
      </c>
      <c r="P15" s="30">
        <f t="shared" si="4"/>
        <v>1</v>
      </c>
      <c r="R15" s="32">
        <f t="shared" si="15"/>
        <v>75</v>
      </c>
      <c r="S15" s="34">
        <f t="shared" si="5"/>
        <v>2</v>
      </c>
      <c r="U15" s="4">
        <v>11</v>
      </c>
      <c r="V15" s="5">
        <v>10</v>
      </c>
      <c r="Y15" s="35">
        <f t="shared" si="6"/>
        <v>19</v>
      </c>
      <c r="Z15" s="35">
        <f t="shared" si="7"/>
        <v>14</v>
      </c>
      <c r="AA15" s="35">
        <f t="shared" si="8"/>
        <v>17</v>
      </c>
      <c r="AB15" s="35">
        <f t="shared" si="9"/>
        <v>4</v>
      </c>
      <c r="AC15" s="35">
        <f t="shared" si="10"/>
        <v>20</v>
      </c>
      <c r="AD15" s="35">
        <f t="shared" si="11"/>
        <v>19</v>
      </c>
      <c r="AE15" s="47">
        <f t="shared" si="16"/>
        <v>20</v>
      </c>
      <c r="AF15" s="47">
        <f t="shared" si="17"/>
        <v>19</v>
      </c>
      <c r="AG15" s="47">
        <f t="shared" si="18"/>
        <v>19</v>
      </c>
      <c r="AH15" s="47">
        <f t="shared" si="19"/>
        <v>17</v>
      </c>
      <c r="AI15" s="47">
        <f t="shared" si="20"/>
        <v>14</v>
      </c>
      <c r="AJ15" s="47">
        <f t="shared" si="21"/>
        <v>4</v>
      </c>
      <c r="AK15" s="48">
        <f t="shared" si="22"/>
        <v>75</v>
      </c>
    </row>
    <row r="16" spans="1:37" ht="12.75">
      <c r="A16" s="26" t="s">
        <v>37</v>
      </c>
      <c r="B16" s="28">
        <f t="shared" si="12"/>
        <v>1</v>
      </c>
      <c r="C16" s="17">
        <v>15</v>
      </c>
      <c r="D16" s="18">
        <f t="shared" si="13"/>
        <v>6</v>
      </c>
      <c r="E16" s="19"/>
      <c r="F16" s="20">
        <f t="shared" si="13"/>
        <v>0</v>
      </c>
      <c r="G16" s="21"/>
      <c r="H16" s="22">
        <f t="shared" si="0"/>
        <v>0</v>
      </c>
      <c r="I16" s="17"/>
      <c r="J16" s="18">
        <f t="shared" si="1"/>
        <v>0</v>
      </c>
      <c r="K16" s="23"/>
      <c r="L16" s="18">
        <f t="shared" si="2"/>
        <v>0</v>
      </c>
      <c r="M16" s="17"/>
      <c r="N16" s="18">
        <f t="shared" si="3"/>
        <v>0</v>
      </c>
      <c r="O16" s="24">
        <f t="shared" si="14"/>
        <v>6</v>
      </c>
      <c r="P16" s="30">
        <f t="shared" si="4"/>
        <v>29</v>
      </c>
      <c r="R16" s="32">
        <f t="shared" si="15"/>
        <v>0</v>
      </c>
      <c r="S16" s="34" t="str">
        <f t="shared" si="5"/>
        <v>Nehodnocen</v>
      </c>
      <c r="U16" s="4">
        <v>12</v>
      </c>
      <c r="V16" s="5">
        <v>9</v>
      </c>
      <c r="Y16" s="35">
        <f t="shared" si="6"/>
        <v>6</v>
      </c>
      <c r="Z16" s="35">
        <f t="shared" si="7"/>
        <v>0</v>
      </c>
      <c r="AA16" s="35">
        <f t="shared" si="8"/>
        <v>0</v>
      </c>
      <c r="AB16" s="35">
        <f t="shared" si="9"/>
        <v>0</v>
      </c>
      <c r="AC16" s="35">
        <f t="shared" si="10"/>
        <v>0</v>
      </c>
      <c r="AD16" s="35">
        <f t="shared" si="11"/>
        <v>0</v>
      </c>
      <c r="AE16" s="47">
        <f t="shared" si="16"/>
        <v>6</v>
      </c>
      <c r="AF16" s="47">
        <f t="shared" si="17"/>
        <v>0</v>
      </c>
      <c r="AG16" s="47">
        <f t="shared" si="18"/>
        <v>0</v>
      </c>
      <c r="AH16" s="47">
        <f t="shared" si="19"/>
        <v>0</v>
      </c>
      <c r="AI16" s="47">
        <f t="shared" si="20"/>
        <v>0</v>
      </c>
      <c r="AJ16" s="47">
        <f t="shared" si="21"/>
        <v>0</v>
      </c>
      <c r="AK16" s="48">
        <f t="shared" si="22"/>
        <v>6</v>
      </c>
    </row>
    <row r="17" spans="1:37" ht="12.75">
      <c r="A17" s="26" t="s">
        <v>38</v>
      </c>
      <c r="B17" s="28">
        <f t="shared" si="12"/>
        <v>3</v>
      </c>
      <c r="C17" s="17">
        <v>4</v>
      </c>
      <c r="D17" s="18">
        <f t="shared" si="13"/>
        <v>17</v>
      </c>
      <c r="E17" s="19"/>
      <c r="F17" s="20">
        <f t="shared" si="13"/>
        <v>0</v>
      </c>
      <c r="G17" s="21"/>
      <c r="H17" s="22">
        <f t="shared" si="0"/>
        <v>0</v>
      </c>
      <c r="I17" s="17">
        <v>13</v>
      </c>
      <c r="J17" s="18">
        <f t="shared" si="1"/>
        <v>8</v>
      </c>
      <c r="K17" s="23">
        <v>13</v>
      </c>
      <c r="L17" s="18">
        <f t="shared" si="2"/>
        <v>8</v>
      </c>
      <c r="M17" s="17"/>
      <c r="N17" s="18">
        <f t="shared" si="3"/>
        <v>0</v>
      </c>
      <c r="O17" s="24">
        <f t="shared" si="14"/>
        <v>33</v>
      </c>
      <c r="P17" s="30">
        <f t="shared" si="4"/>
        <v>19</v>
      </c>
      <c r="R17" s="32">
        <f t="shared" si="15"/>
        <v>33</v>
      </c>
      <c r="S17" s="34">
        <f t="shared" si="5"/>
        <v>18</v>
      </c>
      <c r="U17" s="4">
        <v>13</v>
      </c>
      <c r="V17" s="5">
        <v>8</v>
      </c>
      <c r="Y17" s="35">
        <f t="shared" si="6"/>
        <v>17</v>
      </c>
      <c r="Z17" s="35">
        <f t="shared" si="7"/>
        <v>0</v>
      </c>
      <c r="AA17" s="35">
        <f t="shared" si="8"/>
        <v>0</v>
      </c>
      <c r="AB17" s="35">
        <f t="shared" si="9"/>
        <v>8</v>
      </c>
      <c r="AC17" s="35">
        <f t="shared" si="10"/>
        <v>8</v>
      </c>
      <c r="AD17" s="35">
        <f t="shared" si="11"/>
        <v>0</v>
      </c>
      <c r="AE17" s="47">
        <f t="shared" si="16"/>
        <v>17</v>
      </c>
      <c r="AF17" s="47">
        <f t="shared" si="17"/>
        <v>8</v>
      </c>
      <c r="AG17" s="47">
        <f t="shared" si="18"/>
        <v>8</v>
      </c>
      <c r="AH17" s="47">
        <f t="shared" si="19"/>
        <v>0</v>
      </c>
      <c r="AI17" s="47">
        <f t="shared" si="20"/>
        <v>0</v>
      </c>
      <c r="AJ17" s="47">
        <f t="shared" si="21"/>
        <v>0</v>
      </c>
      <c r="AK17" s="48">
        <f t="shared" si="22"/>
        <v>33</v>
      </c>
    </row>
    <row r="18" spans="1:37" ht="12.75">
      <c r="A18" s="26" t="s">
        <v>39</v>
      </c>
      <c r="B18" s="28">
        <f t="shared" si="12"/>
        <v>5</v>
      </c>
      <c r="C18" s="17">
        <v>5</v>
      </c>
      <c r="D18" s="18">
        <f t="shared" si="13"/>
        <v>16</v>
      </c>
      <c r="E18" s="19">
        <v>13</v>
      </c>
      <c r="F18" s="20">
        <f t="shared" si="13"/>
        <v>8</v>
      </c>
      <c r="G18" s="21">
        <v>9</v>
      </c>
      <c r="H18" s="22">
        <f t="shared" si="0"/>
        <v>12</v>
      </c>
      <c r="I18" s="17">
        <v>19</v>
      </c>
      <c r="J18" s="18">
        <f t="shared" si="1"/>
        <v>2</v>
      </c>
      <c r="K18" s="23"/>
      <c r="L18" s="18">
        <f t="shared" si="2"/>
        <v>0</v>
      </c>
      <c r="M18" s="17">
        <v>7</v>
      </c>
      <c r="N18" s="18">
        <f t="shared" si="3"/>
        <v>14</v>
      </c>
      <c r="O18" s="24">
        <f t="shared" si="14"/>
        <v>52</v>
      </c>
      <c r="P18" s="30">
        <f t="shared" si="4"/>
        <v>11</v>
      </c>
      <c r="R18" s="32">
        <f t="shared" si="15"/>
        <v>50</v>
      </c>
      <c r="S18" s="34">
        <v>12</v>
      </c>
      <c r="U18" s="4">
        <v>14</v>
      </c>
      <c r="V18" s="5">
        <v>7</v>
      </c>
      <c r="Y18" s="35">
        <f t="shared" si="6"/>
        <v>16</v>
      </c>
      <c r="Z18" s="35">
        <f t="shared" si="7"/>
        <v>8</v>
      </c>
      <c r="AA18" s="35">
        <f t="shared" si="8"/>
        <v>12</v>
      </c>
      <c r="AB18" s="35">
        <f t="shared" si="9"/>
        <v>2</v>
      </c>
      <c r="AC18" s="35">
        <f t="shared" si="10"/>
        <v>0</v>
      </c>
      <c r="AD18" s="35">
        <f t="shared" si="11"/>
        <v>14</v>
      </c>
      <c r="AE18" s="47">
        <f t="shared" si="16"/>
        <v>16</v>
      </c>
      <c r="AF18" s="47">
        <f t="shared" si="17"/>
        <v>14</v>
      </c>
      <c r="AG18" s="47">
        <f t="shared" si="18"/>
        <v>12</v>
      </c>
      <c r="AH18" s="47">
        <f t="shared" si="19"/>
        <v>8</v>
      </c>
      <c r="AI18" s="47">
        <f t="shared" si="20"/>
        <v>2</v>
      </c>
      <c r="AJ18" s="47">
        <f t="shared" si="21"/>
        <v>0</v>
      </c>
      <c r="AK18" s="48">
        <f t="shared" si="22"/>
        <v>50</v>
      </c>
    </row>
    <row r="19" spans="1:37" ht="12.75">
      <c r="A19" s="26" t="s">
        <v>40</v>
      </c>
      <c r="B19" s="28">
        <f t="shared" si="12"/>
        <v>5</v>
      </c>
      <c r="C19" s="17">
        <v>14</v>
      </c>
      <c r="D19" s="18">
        <f t="shared" si="13"/>
        <v>7</v>
      </c>
      <c r="E19" s="19">
        <v>17</v>
      </c>
      <c r="F19" s="20">
        <f t="shared" si="13"/>
        <v>4</v>
      </c>
      <c r="G19" s="21">
        <v>15</v>
      </c>
      <c r="H19" s="22">
        <f t="shared" si="0"/>
        <v>6</v>
      </c>
      <c r="I19" s="17">
        <v>10</v>
      </c>
      <c r="J19" s="18">
        <f t="shared" si="1"/>
        <v>11</v>
      </c>
      <c r="K19" s="23"/>
      <c r="L19" s="18">
        <f t="shared" si="2"/>
        <v>0</v>
      </c>
      <c r="M19" s="17">
        <v>13</v>
      </c>
      <c r="N19" s="18">
        <f t="shared" si="3"/>
        <v>8</v>
      </c>
      <c r="O19" s="24">
        <f t="shared" si="14"/>
        <v>36</v>
      </c>
      <c r="P19" s="30">
        <f t="shared" si="4"/>
        <v>17</v>
      </c>
      <c r="R19" s="32">
        <f t="shared" si="15"/>
        <v>32</v>
      </c>
      <c r="S19" s="34">
        <f t="shared" si="5"/>
        <v>19</v>
      </c>
      <c r="U19" s="4">
        <v>15</v>
      </c>
      <c r="V19" s="5">
        <v>6</v>
      </c>
      <c r="Y19" s="35">
        <f t="shared" si="6"/>
        <v>7</v>
      </c>
      <c r="Z19" s="35">
        <f t="shared" si="7"/>
        <v>4</v>
      </c>
      <c r="AA19" s="35">
        <f t="shared" si="8"/>
        <v>6</v>
      </c>
      <c r="AB19" s="35">
        <f t="shared" si="9"/>
        <v>11</v>
      </c>
      <c r="AC19" s="35">
        <f t="shared" si="10"/>
        <v>0</v>
      </c>
      <c r="AD19" s="35">
        <f t="shared" si="11"/>
        <v>8</v>
      </c>
      <c r="AE19" s="47">
        <f t="shared" si="16"/>
        <v>11</v>
      </c>
      <c r="AF19" s="47">
        <f t="shared" si="17"/>
        <v>8</v>
      </c>
      <c r="AG19" s="47">
        <f t="shared" si="18"/>
        <v>7</v>
      </c>
      <c r="AH19" s="47">
        <f t="shared" si="19"/>
        <v>6</v>
      </c>
      <c r="AI19" s="47">
        <f t="shared" si="20"/>
        <v>4</v>
      </c>
      <c r="AJ19" s="47">
        <f t="shared" si="21"/>
        <v>0</v>
      </c>
      <c r="AK19" s="48">
        <f t="shared" si="22"/>
        <v>32</v>
      </c>
    </row>
    <row r="20" spans="1:37" ht="12.75">
      <c r="A20" s="26" t="s">
        <v>41</v>
      </c>
      <c r="B20" s="28">
        <f t="shared" si="12"/>
        <v>6</v>
      </c>
      <c r="C20" s="17">
        <v>7</v>
      </c>
      <c r="D20" s="18">
        <f t="shared" si="13"/>
        <v>14</v>
      </c>
      <c r="E20" s="19">
        <v>9</v>
      </c>
      <c r="F20" s="20">
        <f t="shared" si="13"/>
        <v>12</v>
      </c>
      <c r="G20" s="21">
        <v>5</v>
      </c>
      <c r="H20" s="22">
        <f t="shared" si="0"/>
        <v>16</v>
      </c>
      <c r="I20" s="17">
        <v>14</v>
      </c>
      <c r="J20" s="18">
        <f t="shared" si="1"/>
        <v>7</v>
      </c>
      <c r="K20" s="23">
        <v>15</v>
      </c>
      <c r="L20" s="18">
        <f t="shared" si="2"/>
        <v>6</v>
      </c>
      <c r="M20" s="17">
        <v>6</v>
      </c>
      <c r="N20" s="18">
        <f t="shared" si="3"/>
        <v>15</v>
      </c>
      <c r="O20" s="24">
        <f t="shared" si="14"/>
        <v>70</v>
      </c>
      <c r="P20" s="30">
        <f t="shared" si="4"/>
        <v>6</v>
      </c>
      <c r="R20" s="32">
        <f t="shared" si="15"/>
        <v>57</v>
      </c>
      <c r="S20" s="34">
        <f t="shared" si="5"/>
        <v>8</v>
      </c>
      <c r="U20" s="4">
        <v>16</v>
      </c>
      <c r="V20" s="5">
        <v>5</v>
      </c>
      <c r="Y20" s="35">
        <f t="shared" si="6"/>
        <v>14</v>
      </c>
      <c r="Z20" s="35">
        <f t="shared" si="7"/>
        <v>12</v>
      </c>
      <c r="AA20" s="35">
        <f t="shared" si="8"/>
        <v>16</v>
      </c>
      <c r="AB20" s="35">
        <f t="shared" si="9"/>
        <v>7</v>
      </c>
      <c r="AC20" s="35">
        <f t="shared" si="10"/>
        <v>6</v>
      </c>
      <c r="AD20" s="35">
        <f t="shared" si="11"/>
        <v>15</v>
      </c>
      <c r="AE20" s="47">
        <f t="shared" si="16"/>
        <v>16</v>
      </c>
      <c r="AF20" s="47">
        <f t="shared" si="17"/>
        <v>15</v>
      </c>
      <c r="AG20" s="47">
        <f t="shared" si="18"/>
        <v>14</v>
      </c>
      <c r="AH20" s="47">
        <f t="shared" si="19"/>
        <v>12</v>
      </c>
      <c r="AI20" s="47">
        <f t="shared" si="20"/>
        <v>7</v>
      </c>
      <c r="AJ20" s="47">
        <f t="shared" si="21"/>
        <v>6</v>
      </c>
      <c r="AK20" s="48">
        <f t="shared" si="22"/>
        <v>57</v>
      </c>
    </row>
    <row r="21" spans="1:37" ht="12.75">
      <c r="A21" s="26" t="s">
        <v>42</v>
      </c>
      <c r="B21" s="28">
        <f t="shared" si="12"/>
        <v>6</v>
      </c>
      <c r="C21" s="17">
        <v>17</v>
      </c>
      <c r="D21" s="18">
        <f t="shared" si="13"/>
        <v>4</v>
      </c>
      <c r="E21" s="19">
        <v>10</v>
      </c>
      <c r="F21" s="20">
        <f t="shared" si="13"/>
        <v>11</v>
      </c>
      <c r="G21" s="21">
        <v>18</v>
      </c>
      <c r="H21" s="22">
        <f t="shared" si="0"/>
        <v>3</v>
      </c>
      <c r="I21" s="17">
        <v>22</v>
      </c>
      <c r="J21" s="18">
        <f t="shared" si="1"/>
        <v>0</v>
      </c>
      <c r="K21" s="23">
        <v>17</v>
      </c>
      <c r="L21" s="18">
        <f t="shared" si="2"/>
        <v>4</v>
      </c>
      <c r="M21" s="17">
        <v>18</v>
      </c>
      <c r="N21" s="18">
        <f t="shared" si="3"/>
        <v>3</v>
      </c>
      <c r="O21" s="24">
        <f t="shared" si="14"/>
        <v>25</v>
      </c>
      <c r="P21" s="30">
        <f t="shared" si="4"/>
        <v>20</v>
      </c>
      <c r="R21" s="32">
        <f t="shared" si="15"/>
        <v>22</v>
      </c>
      <c r="S21" s="34">
        <f t="shared" si="5"/>
        <v>20</v>
      </c>
      <c r="U21" s="4">
        <v>17</v>
      </c>
      <c r="V21" s="5">
        <v>4</v>
      </c>
      <c r="Y21" s="35">
        <f t="shared" si="6"/>
        <v>4</v>
      </c>
      <c r="Z21" s="35">
        <f t="shared" si="7"/>
        <v>11</v>
      </c>
      <c r="AA21" s="35">
        <f t="shared" si="8"/>
        <v>3</v>
      </c>
      <c r="AB21" s="35">
        <f t="shared" si="9"/>
        <v>0</v>
      </c>
      <c r="AC21" s="35">
        <f t="shared" si="10"/>
        <v>4</v>
      </c>
      <c r="AD21" s="35">
        <f t="shared" si="11"/>
        <v>3</v>
      </c>
      <c r="AE21" s="47">
        <f t="shared" si="16"/>
        <v>11</v>
      </c>
      <c r="AF21" s="47">
        <f t="shared" si="17"/>
        <v>4</v>
      </c>
      <c r="AG21" s="47">
        <f t="shared" si="18"/>
        <v>4</v>
      </c>
      <c r="AH21" s="47">
        <f t="shared" si="19"/>
        <v>3</v>
      </c>
      <c r="AI21" s="47">
        <f t="shared" si="20"/>
        <v>3</v>
      </c>
      <c r="AJ21" s="47">
        <f t="shared" si="21"/>
        <v>0</v>
      </c>
      <c r="AK21" s="48">
        <f t="shared" si="22"/>
        <v>22</v>
      </c>
    </row>
    <row r="22" spans="1:37" ht="12.75">
      <c r="A22" s="26" t="s">
        <v>43</v>
      </c>
      <c r="B22" s="28">
        <f t="shared" si="12"/>
        <v>1</v>
      </c>
      <c r="C22" s="17">
        <v>12</v>
      </c>
      <c r="D22" s="18">
        <f aca="true" t="shared" si="23" ref="D22:F34">IF(C22&gt;0,VLOOKUP(C22,$U$5:$V$25,2,1),0)</f>
        <v>9</v>
      </c>
      <c r="E22" s="19"/>
      <c r="F22" s="20">
        <f t="shared" si="23"/>
        <v>0</v>
      </c>
      <c r="G22" s="21"/>
      <c r="H22" s="22">
        <f t="shared" si="0"/>
        <v>0</v>
      </c>
      <c r="I22" s="17"/>
      <c r="J22" s="18">
        <f t="shared" si="1"/>
        <v>0</v>
      </c>
      <c r="K22" s="23"/>
      <c r="L22" s="18">
        <f t="shared" si="2"/>
        <v>0</v>
      </c>
      <c r="M22" s="17"/>
      <c r="N22" s="18">
        <f t="shared" si="3"/>
        <v>0</v>
      </c>
      <c r="O22" s="24">
        <f t="shared" si="14"/>
        <v>9</v>
      </c>
      <c r="P22" s="30">
        <f t="shared" si="4"/>
        <v>25</v>
      </c>
      <c r="R22" s="32">
        <f t="shared" si="15"/>
        <v>0</v>
      </c>
      <c r="S22" s="34" t="str">
        <f t="shared" si="5"/>
        <v>Nehodnocen</v>
      </c>
      <c r="U22" s="4">
        <v>18</v>
      </c>
      <c r="V22" s="5">
        <v>3</v>
      </c>
      <c r="Y22" s="35">
        <f t="shared" si="6"/>
        <v>9</v>
      </c>
      <c r="Z22" s="35">
        <f t="shared" si="7"/>
        <v>0</v>
      </c>
      <c r="AA22" s="35">
        <f t="shared" si="8"/>
        <v>0</v>
      </c>
      <c r="AB22" s="35">
        <f t="shared" si="9"/>
        <v>0</v>
      </c>
      <c r="AC22" s="35">
        <f t="shared" si="10"/>
        <v>0</v>
      </c>
      <c r="AD22" s="35">
        <f t="shared" si="11"/>
        <v>0</v>
      </c>
      <c r="AE22" s="47">
        <f t="shared" si="16"/>
        <v>9</v>
      </c>
      <c r="AF22" s="47">
        <f t="shared" si="17"/>
        <v>0</v>
      </c>
      <c r="AG22" s="47">
        <f t="shared" si="18"/>
        <v>0</v>
      </c>
      <c r="AH22" s="47">
        <f t="shared" si="19"/>
        <v>0</v>
      </c>
      <c r="AI22" s="47">
        <f t="shared" si="20"/>
        <v>0</v>
      </c>
      <c r="AJ22" s="47">
        <f t="shared" si="21"/>
        <v>0</v>
      </c>
      <c r="AK22" s="48">
        <f t="shared" si="22"/>
        <v>9</v>
      </c>
    </row>
    <row r="23" spans="1:37" ht="12.75">
      <c r="A23" s="26" t="s">
        <v>44</v>
      </c>
      <c r="B23" s="28">
        <f t="shared" si="12"/>
        <v>6</v>
      </c>
      <c r="C23" s="17">
        <v>8</v>
      </c>
      <c r="D23" s="18">
        <f t="shared" si="23"/>
        <v>13</v>
      </c>
      <c r="E23" s="19">
        <v>2</v>
      </c>
      <c r="F23" s="20">
        <f t="shared" si="23"/>
        <v>19</v>
      </c>
      <c r="G23" s="21">
        <v>3</v>
      </c>
      <c r="H23" s="22">
        <f t="shared" si="0"/>
        <v>18</v>
      </c>
      <c r="I23" s="17">
        <v>5</v>
      </c>
      <c r="J23" s="18">
        <f t="shared" si="1"/>
        <v>16</v>
      </c>
      <c r="K23" s="23">
        <v>12</v>
      </c>
      <c r="L23" s="18">
        <f t="shared" si="2"/>
        <v>9</v>
      </c>
      <c r="M23" s="17">
        <v>9</v>
      </c>
      <c r="N23" s="18">
        <f t="shared" si="3"/>
        <v>12</v>
      </c>
      <c r="O23" s="24">
        <f t="shared" si="14"/>
        <v>87</v>
      </c>
      <c r="P23" s="30">
        <f t="shared" si="4"/>
        <v>2</v>
      </c>
      <c r="R23" s="32">
        <f t="shared" si="15"/>
        <v>66</v>
      </c>
      <c r="S23" s="34">
        <f t="shared" si="5"/>
        <v>4</v>
      </c>
      <c r="U23" s="4">
        <v>19</v>
      </c>
      <c r="V23" s="5">
        <v>2</v>
      </c>
      <c r="Y23" s="35">
        <f t="shared" si="6"/>
        <v>13</v>
      </c>
      <c r="Z23" s="35">
        <f t="shared" si="7"/>
        <v>19</v>
      </c>
      <c r="AA23" s="35">
        <f t="shared" si="8"/>
        <v>18</v>
      </c>
      <c r="AB23" s="35">
        <f t="shared" si="9"/>
        <v>16</v>
      </c>
      <c r="AC23" s="35">
        <f t="shared" si="10"/>
        <v>9</v>
      </c>
      <c r="AD23" s="35">
        <f t="shared" si="11"/>
        <v>12</v>
      </c>
      <c r="AE23" s="47">
        <f t="shared" si="16"/>
        <v>19</v>
      </c>
      <c r="AF23" s="47">
        <f t="shared" si="17"/>
        <v>18</v>
      </c>
      <c r="AG23" s="47">
        <f t="shared" si="18"/>
        <v>16</v>
      </c>
      <c r="AH23" s="47">
        <f t="shared" si="19"/>
        <v>13</v>
      </c>
      <c r="AI23" s="47">
        <f t="shared" si="20"/>
        <v>12</v>
      </c>
      <c r="AJ23" s="47">
        <f t="shared" si="21"/>
        <v>9</v>
      </c>
      <c r="AK23" s="48">
        <f t="shared" si="22"/>
        <v>66</v>
      </c>
    </row>
    <row r="24" spans="1:37" ht="12.75">
      <c r="A24" s="26" t="s">
        <v>45</v>
      </c>
      <c r="B24" s="28">
        <f t="shared" si="12"/>
        <v>1</v>
      </c>
      <c r="C24" s="17">
        <v>13</v>
      </c>
      <c r="D24" s="18">
        <f t="shared" si="23"/>
        <v>8</v>
      </c>
      <c r="E24" s="19"/>
      <c r="F24" s="20">
        <f t="shared" si="23"/>
        <v>0</v>
      </c>
      <c r="G24" s="21"/>
      <c r="H24" s="22">
        <f t="shared" si="0"/>
        <v>0</v>
      </c>
      <c r="I24" s="17"/>
      <c r="J24" s="18">
        <f t="shared" si="1"/>
        <v>0</v>
      </c>
      <c r="K24" s="23"/>
      <c r="L24" s="18">
        <f t="shared" si="2"/>
        <v>0</v>
      </c>
      <c r="M24" s="17"/>
      <c r="N24" s="18">
        <f t="shared" si="3"/>
        <v>0</v>
      </c>
      <c r="O24" s="24">
        <f t="shared" si="14"/>
        <v>8</v>
      </c>
      <c r="P24" s="30">
        <f t="shared" si="4"/>
        <v>27</v>
      </c>
      <c r="R24" s="32">
        <f t="shared" si="15"/>
        <v>0</v>
      </c>
      <c r="S24" s="34" t="str">
        <f t="shared" si="5"/>
        <v>Nehodnocen</v>
      </c>
      <c r="U24" s="4">
        <v>20</v>
      </c>
      <c r="V24" s="5">
        <v>1</v>
      </c>
      <c r="Y24" s="35">
        <f t="shared" si="6"/>
        <v>8</v>
      </c>
      <c r="Z24" s="35">
        <f t="shared" si="7"/>
        <v>0</v>
      </c>
      <c r="AA24" s="35">
        <f t="shared" si="8"/>
        <v>0</v>
      </c>
      <c r="AB24" s="35">
        <f t="shared" si="9"/>
        <v>0</v>
      </c>
      <c r="AC24" s="35">
        <f t="shared" si="10"/>
        <v>0</v>
      </c>
      <c r="AD24" s="35">
        <f t="shared" si="11"/>
        <v>0</v>
      </c>
      <c r="AE24" s="47">
        <f t="shared" si="16"/>
        <v>8</v>
      </c>
      <c r="AF24" s="47">
        <f t="shared" si="17"/>
        <v>0</v>
      </c>
      <c r="AG24" s="47">
        <f t="shared" si="18"/>
        <v>0</v>
      </c>
      <c r="AH24" s="47">
        <f t="shared" si="19"/>
        <v>0</v>
      </c>
      <c r="AI24" s="47">
        <f t="shared" si="20"/>
        <v>0</v>
      </c>
      <c r="AJ24" s="47">
        <f t="shared" si="21"/>
        <v>0</v>
      </c>
      <c r="AK24" s="48">
        <f t="shared" si="22"/>
        <v>8</v>
      </c>
    </row>
    <row r="25" spans="1:37" ht="12.75">
      <c r="A25" s="26" t="s">
        <v>46</v>
      </c>
      <c r="B25" s="28">
        <f t="shared" si="12"/>
        <v>1</v>
      </c>
      <c r="C25" s="17"/>
      <c r="D25" s="18">
        <f t="shared" si="23"/>
        <v>0</v>
      </c>
      <c r="E25" s="19">
        <v>18</v>
      </c>
      <c r="F25" s="20">
        <f t="shared" si="23"/>
        <v>3</v>
      </c>
      <c r="G25" s="21"/>
      <c r="H25" s="22">
        <f t="shared" si="0"/>
        <v>0</v>
      </c>
      <c r="I25" s="17"/>
      <c r="J25" s="18">
        <f t="shared" si="1"/>
        <v>0</v>
      </c>
      <c r="K25" s="23"/>
      <c r="L25" s="18">
        <f t="shared" si="2"/>
        <v>0</v>
      </c>
      <c r="M25" s="17"/>
      <c r="N25" s="18">
        <f t="shared" si="3"/>
        <v>0</v>
      </c>
      <c r="O25" s="24">
        <f t="shared" si="14"/>
        <v>3</v>
      </c>
      <c r="P25" s="30">
        <f t="shared" si="4"/>
        <v>32</v>
      </c>
      <c r="R25" s="32">
        <f t="shared" si="15"/>
        <v>0</v>
      </c>
      <c r="S25" s="34" t="str">
        <f t="shared" si="5"/>
        <v>Nehodnocen</v>
      </c>
      <c r="U25" s="4">
        <v>21</v>
      </c>
      <c r="V25" s="5">
        <v>0</v>
      </c>
      <c r="W25" s="35" t="s">
        <v>5</v>
      </c>
      <c r="X25" s="35"/>
      <c r="Y25" s="35">
        <f t="shared" si="6"/>
        <v>0</v>
      </c>
      <c r="Z25" s="35">
        <f t="shared" si="7"/>
        <v>3</v>
      </c>
      <c r="AA25" s="35">
        <f t="shared" si="8"/>
        <v>0</v>
      </c>
      <c r="AB25" s="35">
        <f t="shared" si="9"/>
        <v>0</v>
      </c>
      <c r="AC25" s="35">
        <f t="shared" si="10"/>
        <v>0</v>
      </c>
      <c r="AD25" s="35">
        <f t="shared" si="11"/>
        <v>0</v>
      </c>
      <c r="AE25" s="47">
        <f t="shared" si="16"/>
        <v>3</v>
      </c>
      <c r="AF25" s="47">
        <f t="shared" si="17"/>
        <v>0</v>
      </c>
      <c r="AG25" s="47">
        <f t="shared" si="18"/>
        <v>0</v>
      </c>
      <c r="AH25" s="47">
        <f t="shared" si="19"/>
        <v>0</v>
      </c>
      <c r="AI25" s="47">
        <f t="shared" si="20"/>
        <v>0</v>
      </c>
      <c r="AJ25" s="47">
        <f t="shared" si="21"/>
        <v>0</v>
      </c>
      <c r="AK25" s="48">
        <f t="shared" si="22"/>
        <v>3</v>
      </c>
    </row>
    <row r="26" spans="1:37" ht="12.75">
      <c r="A26" s="26" t="s">
        <v>47</v>
      </c>
      <c r="B26" s="28">
        <f t="shared" si="12"/>
        <v>4</v>
      </c>
      <c r="C26" s="17"/>
      <c r="D26" s="18">
        <f t="shared" si="23"/>
        <v>0</v>
      </c>
      <c r="E26" s="19">
        <v>3</v>
      </c>
      <c r="F26" s="20">
        <f t="shared" si="23"/>
        <v>18</v>
      </c>
      <c r="G26" s="21">
        <v>6</v>
      </c>
      <c r="H26" s="22">
        <f t="shared" si="0"/>
        <v>15</v>
      </c>
      <c r="I26" s="17"/>
      <c r="J26" s="18">
        <f t="shared" si="1"/>
        <v>0</v>
      </c>
      <c r="K26" s="23">
        <v>5</v>
      </c>
      <c r="L26" s="18">
        <f t="shared" si="2"/>
        <v>16</v>
      </c>
      <c r="M26" s="17">
        <v>4</v>
      </c>
      <c r="N26" s="18">
        <f t="shared" si="3"/>
        <v>17</v>
      </c>
      <c r="O26" s="24">
        <f t="shared" si="14"/>
        <v>66</v>
      </c>
      <c r="P26" s="30">
        <f t="shared" si="4"/>
        <v>7</v>
      </c>
      <c r="R26" s="32">
        <f t="shared" si="15"/>
        <v>66</v>
      </c>
      <c r="S26" s="34">
        <v>5</v>
      </c>
      <c r="Y26" s="35">
        <f t="shared" si="6"/>
        <v>0</v>
      </c>
      <c r="Z26" s="35">
        <f t="shared" si="7"/>
        <v>18</v>
      </c>
      <c r="AA26" s="35">
        <f t="shared" si="8"/>
        <v>15</v>
      </c>
      <c r="AB26" s="35">
        <f t="shared" si="9"/>
        <v>0</v>
      </c>
      <c r="AC26" s="35">
        <f t="shared" si="10"/>
        <v>16</v>
      </c>
      <c r="AD26" s="35">
        <f t="shared" si="11"/>
        <v>17</v>
      </c>
      <c r="AE26" s="47">
        <f t="shared" si="16"/>
        <v>18</v>
      </c>
      <c r="AF26" s="47">
        <f t="shared" si="17"/>
        <v>17</v>
      </c>
      <c r="AG26" s="47">
        <f t="shared" si="18"/>
        <v>16</v>
      </c>
      <c r="AH26" s="47">
        <f t="shared" si="19"/>
        <v>15</v>
      </c>
      <c r="AI26" s="47">
        <f t="shared" si="20"/>
        <v>0</v>
      </c>
      <c r="AJ26" s="47">
        <f t="shared" si="21"/>
        <v>0</v>
      </c>
      <c r="AK26" s="48">
        <f t="shared" si="22"/>
        <v>66</v>
      </c>
    </row>
    <row r="27" spans="1:37" ht="12.75">
      <c r="A27" s="26" t="s">
        <v>48</v>
      </c>
      <c r="B27" s="28">
        <f t="shared" si="12"/>
        <v>5</v>
      </c>
      <c r="C27" s="17"/>
      <c r="D27" s="18">
        <f t="shared" si="23"/>
        <v>0</v>
      </c>
      <c r="E27" s="19">
        <v>1</v>
      </c>
      <c r="F27" s="20">
        <f t="shared" si="23"/>
        <v>20</v>
      </c>
      <c r="G27" s="21">
        <v>11</v>
      </c>
      <c r="H27" s="22">
        <f t="shared" si="0"/>
        <v>10</v>
      </c>
      <c r="I27" s="17">
        <v>6</v>
      </c>
      <c r="J27" s="18">
        <f t="shared" si="1"/>
        <v>15</v>
      </c>
      <c r="K27" s="23">
        <v>8</v>
      </c>
      <c r="L27" s="18">
        <f t="shared" si="2"/>
        <v>13</v>
      </c>
      <c r="M27" s="17">
        <v>5</v>
      </c>
      <c r="N27" s="18">
        <f t="shared" si="3"/>
        <v>16</v>
      </c>
      <c r="O27" s="24">
        <f t="shared" si="14"/>
        <v>74</v>
      </c>
      <c r="P27" s="30">
        <f t="shared" si="4"/>
        <v>4</v>
      </c>
      <c r="R27" s="32">
        <f t="shared" si="15"/>
        <v>64</v>
      </c>
      <c r="S27" s="34">
        <f t="shared" si="5"/>
        <v>6</v>
      </c>
      <c r="Y27" s="35">
        <f t="shared" si="6"/>
        <v>0</v>
      </c>
      <c r="Z27" s="35">
        <f t="shared" si="7"/>
        <v>20</v>
      </c>
      <c r="AA27" s="35">
        <f t="shared" si="8"/>
        <v>10</v>
      </c>
      <c r="AB27" s="35">
        <f t="shared" si="9"/>
        <v>15</v>
      </c>
      <c r="AC27" s="35">
        <f t="shared" si="10"/>
        <v>13</v>
      </c>
      <c r="AD27" s="35">
        <f t="shared" si="11"/>
        <v>16</v>
      </c>
      <c r="AE27" s="47">
        <f t="shared" si="16"/>
        <v>20</v>
      </c>
      <c r="AF27" s="47">
        <f t="shared" si="17"/>
        <v>16</v>
      </c>
      <c r="AG27" s="47">
        <f t="shared" si="18"/>
        <v>15</v>
      </c>
      <c r="AH27" s="47">
        <f t="shared" si="19"/>
        <v>13</v>
      </c>
      <c r="AI27" s="47">
        <f t="shared" si="20"/>
        <v>10</v>
      </c>
      <c r="AJ27" s="47">
        <f t="shared" si="21"/>
        <v>0</v>
      </c>
      <c r="AK27" s="48">
        <f t="shared" si="22"/>
        <v>64</v>
      </c>
    </row>
    <row r="28" spans="1:37" ht="12.75">
      <c r="A28" s="26" t="s">
        <v>49</v>
      </c>
      <c r="B28" s="28">
        <f t="shared" si="12"/>
        <v>5</v>
      </c>
      <c r="C28" s="17"/>
      <c r="D28" s="18">
        <f t="shared" si="23"/>
        <v>0</v>
      </c>
      <c r="E28" s="19">
        <v>5</v>
      </c>
      <c r="F28" s="20">
        <f t="shared" si="23"/>
        <v>16</v>
      </c>
      <c r="G28" s="21">
        <v>8</v>
      </c>
      <c r="H28" s="22">
        <f t="shared" si="0"/>
        <v>13</v>
      </c>
      <c r="I28" s="17">
        <v>12</v>
      </c>
      <c r="J28" s="18">
        <f t="shared" si="1"/>
        <v>9</v>
      </c>
      <c r="K28" s="23">
        <v>7</v>
      </c>
      <c r="L28" s="18">
        <f t="shared" si="2"/>
        <v>14</v>
      </c>
      <c r="M28" s="17">
        <v>15</v>
      </c>
      <c r="N28" s="18">
        <f t="shared" si="3"/>
        <v>6</v>
      </c>
      <c r="O28" s="24">
        <f t="shared" si="14"/>
        <v>58</v>
      </c>
      <c r="P28" s="30">
        <f t="shared" si="4"/>
        <v>10</v>
      </c>
      <c r="R28" s="32">
        <f t="shared" si="15"/>
        <v>52</v>
      </c>
      <c r="S28" s="34">
        <f t="shared" si="5"/>
        <v>9</v>
      </c>
      <c r="Y28" s="35">
        <f t="shared" si="6"/>
        <v>0</v>
      </c>
      <c r="Z28" s="35">
        <f t="shared" si="7"/>
        <v>16</v>
      </c>
      <c r="AA28" s="35">
        <f t="shared" si="8"/>
        <v>13</v>
      </c>
      <c r="AB28" s="35">
        <f t="shared" si="9"/>
        <v>9</v>
      </c>
      <c r="AC28" s="35">
        <f t="shared" si="10"/>
        <v>14</v>
      </c>
      <c r="AD28" s="35">
        <f t="shared" si="11"/>
        <v>6</v>
      </c>
      <c r="AE28" s="47">
        <f t="shared" si="16"/>
        <v>16</v>
      </c>
      <c r="AF28" s="47">
        <f t="shared" si="17"/>
        <v>14</v>
      </c>
      <c r="AG28" s="47">
        <f t="shared" si="18"/>
        <v>13</v>
      </c>
      <c r="AH28" s="47">
        <f t="shared" si="19"/>
        <v>9</v>
      </c>
      <c r="AI28" s="47">
        <f t="shared" si="20"/>
        <v>6</v>
      </c>
      <c r="AJ28" s="47">
        <f t="shared" si="21"/>
        <v>0</v>
      </c>
      <c r="AK28" s="48">
        <f t="shared" si="22"/>
        <v>52</v>
      </c>
    </row>
    <row r="29" spans="1:37" ht="12.75">
      <c r="A29" s="26" t="s">
        <v>50</v>
      </c>
      <c r="B29" s="28">
        <f t="shared" si="12"/>
        <v>4</v>
      </c>
      <c r="C29" s="17"/>
      <c r="D29" s="18">
        <f t="shared" si="23"/>
        <v>0</v>
      </c>
      <c r="E29" s="19">
        <v>4</v>
      </c>
      <c r="F29" s="20">
        <f t="shared" si="23"/>
        <v>17</v>
      </c>
      <c r="G29" s="21"/>
      <c r="H29" s="22">
        <f t="shared" si="0"/>
        <v>0</v>
      </c>
      <c r="I29" s="17">
        <v>7</v>
      </c>
      <c r="J29" s="18">
        <f t="shared" si="1"/>
        <v>14</v>
      </c>
      <c r="K29" s="23">
        <v>11</v>
      </c>
      <c r="L29" s="18">
        <f t="shared" si="2"/>
        <v>10</v>
      </c>
      <c r="M29" s="17">
        <v>12</v>
      </c>
      <c r="N29" s="18">
        <f t="shared" si="3"/>
        <v>9</v>
      </c>
      <c r="O29" s="24">
        <f t="shared" si="14"/>
        <v>50</v>
      </c>
      <c r="P29" s="30">
        <f t="shared" si="4"/>
        <v>12</v>
      </c>
      <c r="R29" s="32">
        <f t="shared" si="15"/>
        <v>50</v>
      </c>
      <c r="S29" s="34">
        <f t="shared" si="5"/>
        <v>11</v>
      </c>
      <c r="Y29" s="35">
        <f t="shared" si="6"/>
        <v>0</v>
      </c>
      <c r="Z29" s="35">
        <f t="shared" si="7"/>
        <v>17</v>
      </c>
      <c r="AA29" s="35">
        <f t="shared" si="8"/>
        <v>0</v>
      </c>
      <c r="AB29" s="35">
        <f t="shared" si="9"/>
        <v>14</v>
      </c>
      <c r="AC29" s="35">
        <f t="shared" si="10"/>
        <v>10</v>
      </c>
      <c r="AD29" s="35">
        <f t="shared" si="11"/>
        <v>9</v>
      </c>
      <c r="AE29" s="47">
        <f t="shared" si="16"/>
        <v>17</v>
      </c>
      <c r="AF29" s="47">
        <f t="shared" si="17"/>
        <v>14</v>
      </c>
      <c r="AG29" s="47">
        <f t="shared" si="18"/>
        <v>10</v>
      </c>
      <c r="AH29" s="47">
        <f t="shared" si="19"/>
        <v>9</v>
      </c>
      <c r="AI29" s="47">
        <f t="shared" si="20"/>
        <v>0</v>
      </c>
      <c r="AJ29" s="47">
        <f t="shared" si="21"/>
        <v>0</v>
      </c>
      <c r="AK29" s="48">
        <f t="shared" si="22"/>
        <v>50</v>
      </c>
    </row>
    <row r="30" spans="1:37" ht="12.75">
      <c r="A30" s="26" t="s">
        <v>51</v>
      </c>
      <c r="B30" s="28">
        <f t="shared" si="12"/>
        <v>1</v>
      </c>
      <c r="C30" s="17"/>
      <c r="D30" s="18">
        <f t="shared" si="23"/>
        <v>0</v>
      </c>
      <c r="E30" s="19">
        <v>16</v>
      </c>
      <c r="F30" s="20">
        <f aca="true" t="shared" si="24" ref="F30:F39">IF(E30&gt;0,VLOOKUP(E30,$U$5:$V$25,2,1),0)</f>
        <v>5</v>
      </c>
      <c r="G30" s="21"/>
      <c r="H30" s="22">
        <f t="shared" si="0"/>
        <v>0</v>
      </c>
      <c r="I30" s="17"/>
      <c r="J30" s="18">
        <f t="shared" si="1"/>
        <v>0</v>
      </c>
      <c r="K30" s="23"/>
      <c r="L30" s="18">
        <f t="shared" si="2"/>
        <v>0</v>
      </c>
      <c r="M30" s="17"/>
      <c r="N30" s="18">
        <f t="shared" si="3"/>
        <v>0</v>
      </c>
      <c r="O30" s="24">
        <f t="shared" si="14"/>
        <v>5</v>
      </c>
      <c r="P30" s="30">
        <f t="shared" si="4"/>
        <v>31</v>
      </c>
      <c r="R30" s="32">
        <f t="shared" si="15"/>
        <v>0</v>
      </c>
      <c r="S30" s="34" t="str">
        <f t="shared" si="5"/>
        <v>Nehodnocen</v>
      </c>
      <c r="Y30" s="35">
        <f t="shared" si="6"/>
        <v>0</v>
      </c>
      <c r="Z30" s="35">
        <f t="shared" si="7"/>
        <v>5</v>
      </c>
      <c r="AA30" s="35">
        <f t="shared" si="8"/>
        <v>0</v>
      </c>
      <c r="AB30" s="35">
        <f t="shared" si="9"/>
        <v>0</v>
      </c>
      <c r="AC30" s="35">
        <f t="shared" si="10"/>
        <v>0</v>
      </c>
      <c r="AD30" s="35">
        <f t="shared" si="11"/>
        <v>0</v>
      </c>
      <c r="AE30" s="47">
        <f t="shared" si="16"/>
        <v>5</v>
      </c>
      <c r="AF30" s="47">
        <f t="shared" si="17"/>
        <v>0</v>
      </c>
      <c r="AG30" s="47">
        <f t="shared" si="18"/>
        <v>0</v>
      </c>
      <c r="AH30" s="47">
        <f t="shared" si="19"/>
        <v>0</v>
      </c>
      <c r="AI30" s="47">
        <f t="shared" si="20"/>
        <v>0</v>
      </c>
      <c r="AJ30" s="47">
        <f t="shared" si="21"/>
        <v>0</v>
      </c>
      <c r="AK30" s="48">
        <f t="shared" si="22"/>
        <v>5</v>
      </c>
    </row>
    <row r="31" spans="1:37" ht="12.75">
      <c r="A31" s="26" t="s">
        <v>52</v>
      </c>
      <c r="B31" s="28">
        <f t="shared" si="12"/>
        <v>2</v>
      </c>
      <c r="C31" s="17"/>
      <c r="D31" s="18">
        <f t="shared" si="23"/>
        <v>0</v>
      </c>
      <c r="E31" s="19">
        <v>19</v>
      </c>
      <c r="F31" s="20">
        <f t="shared" si="24"/>
        <v>2</v>
      </c>
      <c r="G31" s="21"/>
      <c r="H31" s="22">
        <f t="shared" si="0"/>
        <v>0</v>
      </c>
      <c r="I31" s="17">
        <v>3</v>
      </c>
      <c r="J31" s="18">
        <f t="shared" si="1"/>
        <v>18</v>
      </c>
      <c r="K31" s="23"/>
      <c r="L31" s="18">
        <f t="shared" si="2"/>
        <v>0</v>
      </c>
      <c r="M31" s="17"/>
      <c r="N31" s="18">
        <f t="shared" si="3"/>
        <v>0</v>
      </c>
      <c r="O31" s="24">
        <f t="shared" si="14"/>
        <v>20</v>
      </c>
      <c r="P31" s="30">
        <f t="shared" si="4"/>
        <v>21</v>
      </c>
      <c r="R31" s="32">
        <f t="shared" si="15"/>
        <v>0</v>
      </c>
      <c r="S31" s="34" t="str">
        <f t="shared" si="5"/>
        <v>Nehodnocen</v>
      </c>
      <c r="Y31" s="35">
        <f t="shared" si="6"/>
        <v>0</v>
      </c>
      <c r="Z31" s="35">
        <f t="shared" si="7"/>
        <v>2</v>
      </c>
      <c r="AA31" s="35">
        <f t="shared" si="8"/>
        <v>0</v>
      </c>
      <c r="AB31" s="35">
        <f t="shared" si="9"/>
        <v>18</v>
      </c>
      <c r="AC31" s="35">
        <f t="shared" si="10"/>
        <v>0</v>
      </c>
      <c r="AD31" s="35">
        <f t="shared" si="11"/>
        <v>0</v>
      </c>
      <c r="AE31" s="47">
        <f t="shared" si="16"/>
        <v>18</v>
      </c>
      <c r="AF31" s="47">
        <f t="shared" si="17"/>
        <v>2</v>
      </c>
      <c r="AG31" s="47">
        <f t="shared" si="18"/>
        <v>0</v>
      </c>
      <c r="AH31" s="47">
        <f t="shared" si="19"/>
        <v>0</v>
      </c>
      <c r="AI31" s="47">
        <f t="shared" si="20"/>
        <v>0</v>
      </c>
      <c r="AJ31" s="47">
        <f t="shared" si="21"/>
        <v>0</v>
      </c>
      <c r="AK31" s="48">
        <f t="shared" si="22"/>
        <v>20</v>
      </c>
    </row>
    <row r="32" spans="1:37" ht="12.75">
      <c r="A32" s="26" t="s">
        <v>53</v>
      </c>
      <c r="B32" s="28">
        <f t="shared" si="12"/>
        <v>1</v>
      </c>
      <c r="C32" s="17"/>
      <c r="D32" s="18">
        <f t="shared" si="23"/>
        <v>0</v>
      </c>
      <c r="E32" s="19">
        <v>6</v>
      </c>
      <c r="F32" s="20">
        <f t="shared" si="24"/>
        <v>15</v>
      </c>
      <c r="G32" s="21"/>
      <c r="H32" s="22">
        <f t="shared" si="0"/>
        <v>0</v>
      </c>
      <c r="I32" s="17"/>
      <c r="J32" s="18">
        <f t="shared" si="1"/>
        <v>0</v>
      </c>
      <c r="K32" s="23"/>
      <c r="L32" s="18">
        <f t="shared" si="2"/>
        <v>0</v>
      </c>
      <c r="M32" s="17"/>
      <c r="N32" s="18">
        <f t="shared" si="3"/>
        <v>0</v>
      </c>
      <c r="O32" s="24">
        <f t="shared" si="14"/>
        <v>15</v>
      </c>
      <c r="P32" s="30">
        <f t="shared" si="4"/>
        <v>23</v>
      </c>
      <c r="R32" s="32">
        <f t="shared" si="15"/>
        <v>0</v>
      </c>
      <c r="S32" s="34" t="str">
        <f t="shared" si="5"/>
        <v>Nehodnocen</v>
      </c>
      <c r="Y32" s="35">
        <f t="shared" si="6"/>
        <v>0</v>
      </c>
      <c r="Z32" s="35">
        <f t="shared" si="7"/>
        <v>15</v>
      </c>
      <c r="AA32" s="35">
        <f t="shared" si="8"/>
        <v>0</v>
      </c>
      <c r="AB32" s="35">
        <f t="shared" si="9"/>
        <v>0</v>
      </c>
      <c r="AC32" s="35">
        <f t="shared" si="10"/>
        <v>0</v>
      </c>
      <c r="AD32" s="35">
        <f t="shared" si="11"/>
        <v>0</v>
      </c>
      <c r="AE32" s="47">
        <f t="shared" si="16"/>
        <v>15</v>
      </c>
      <c r="AF32" s="47">
        <f t="shared" si="17"/>
        <v>0</v>
      </c>
      <c r="AG32" s="47">
        <f t="shared" si="18"/>
        <v>0</v>
      </c>
      <c r="AH32" s="47">
        <f t="shared" si="19"/>
        <v>0</v>
      </c>
      <c r="AI32" s="47">
        <f t="shared" si="20"/>
        <v>0</v>
      </c>
      <c r="AJ32" s="47">
        <f t="shared" si="21"/>
        <v>0</v>
      </c>
      <c r="AK32" s="48">
        <f t="shared" si="22"/>
        <v>15</v>
      </c>
    </row>
    <row r="33" spans="1:37" ht="12.75">
      <c r="A33" s="26" t="s">
        <v>54</v>
      </c>
      <c r="B33" s="28">
        <f t="shared" si="12"/>
        <v>1</v>
      </c>
      <c r="C33" s="17"/>
      <c r="D33" s="18">
        <f t="shared" si="23"/>
        <v>0</v>
      </c>
      <c r="E33" s="19"/>
      <c r="F33" s="20">
        <f t="shared" si="24"/>
        <v>0</v>
      </c>
      <c r="G33" s="21">
        <v>20</v>
      </c>
      <c r="H33" s="22">
        <f t="shared" si="0"/>
        <v>1</v>
      </c>
      <c r="I33" s="17"/>
      <c r="J33" s="18">
        <f t="shared" si="1"/>
        <v>0</v>
      </c>
      <c r="K33" s="23"/>
      <c r="L33" s="18">
        <f t="shared" si="2"/>
        <v>0</v>
      </c>
      <c r="M33" s="17"/>
      <c r="N33" s="18">
        <f t="shared" si="3"/>
        <v>0</v>
      </c>
      <c r="O33" s="24">
        <f t="shared" si="14"/>
        <v>1</v>
      </c>
      <c r="P33" s="30">
        <f t="shared" si="4"/>
        <v>35</v>
      </c>
      <c r="R33" s="32">
        <f t="shared" si="15"/>
        <v>0</v>
      </c>
      <c r="S33" s="34" t="str">
        <f t="shared" si="5"/>
        <v>Nehodnocen</v>
      </c>
      <c r="Y33" s="35">
        <f t="shared" si="6"/>
        <v>0</v>
      </c>
      <c r="Z33" s="35">
        <f t="shared" si="7"/>
        <v>0</v>
      </c>
      <c r="AA33" s="35">
        <f t="shared" si="8"/>
        <v>1</v>
      </c>
      <c r="AB33" s="35">
        <f t="shared" si="9"/>
        <v>0</v>
      </c>
      <c r="AC33" s="35">
        <f t="shared" si="10"/>
        <v>0</v>
      </c>
      <c r="AD33" s="35">
        <f t="shared" si="11"/>
        <v>0</v>
      </c>
      <c r="AE33" s="47">
        <f t="shared" si="16"/>
        <v>1</v>
      </c>
      <c r="AF33" s="47">
        <f t="shared" si="17"/>
        <v>0</v>
      </c>
      <c r="AG33" s="47">
        <f t="shared" si="18"/>
        <v>0</v>
      </c>
      <c r="AH33" s="47">
        <f t="shared" si="19"/>
        <v>0</v>
      </c>
      <c r="AI33" s="47">
        <f t="shared" si="20"/>
        <v>0</v>
      </c>
      <c r="AJ33" s="47">
        <f t="shared" si="21"/>
        <v>0</v>
      </c>
      <c r="AK33" s="48">
        <f t="shared" si="22"/>
        <v>1</v>
      </c>
    </row>
    <row r="34" spans="1:37" ht="12.75">
      <c r="A34" s="26" t="s">
        <v>55</v>
      </c>
      <c r="B34" s="28">
        <f t="shared" si="12"/>
        <v>4</v>
      </c>
      <c r="C34" s="17"/>
      <c r="D34" s="18">
        <f t="shared" si="23"/>
        <v>0</v>
      </c>
      <c r="E34" s="19"/>
      <c r="F34" s="20">
        <f t="shared" si="24"/>
        <v>0</v>
      </c>
      <c r="G34" s="21">
        <v>2</v>
      </c>
      <c r="H34" s="22">
        <f t="shared" si="0"/>
        <v>19</v>
      </c>
      <c r="I34" s="17">
        <v>1</v>
      </c>
      <c r="J34" s="18">
        <f t="shared" si="1"/>
        <v>20</v>
      </c>
      <c r="K34" s="23">
        <v>4</v>
      </c>
      <c r="L34" s="18">
        <f t="shared" si="2"/>
        <v>17</v>
      </c>
      <c r="M34" s="17">
        <v>3</v>
      </c>
      <c r="N34" s="18">
        <f t="shared" si="3"/>
        <v>18</v>
      </c>
      <c r="O34" s="24">
        <f t="shared" si="14"/>
        <v>74</v>
      </c>
      <c r="P34" s="30">
        <f t="shared" si="4"/>
        <v>4</v>
      </c>
      <c r="R34" s="32">
        <f t="shared" si="15"/>
        <v>74</v>
      </c>
      <c r="S34" s="34">
        <f t="shared" si="5"/>
        <v>3</v>
      </c>
      <c r="Y34" s="35">
        <f t="shared" si="6"/>
        <v>0</v>
      </c>
      <c r="Z34" s="35">
        <f t="shared" si="7"/>
        <v>0</v>
      </c>
      <c r="AA34" s="35">
        <f t="shared" si="8"/>
        <v>19</v>
      </c>
      <c r="AB34" s="35">
        <f t="shared" si="9"/>
        <v>20</v>
      </c>
      <c r="AC34" s="35">
        <f t="shared" si="10"/>
        <v>17</v>
      </c>
      <c r="AD34" s="35">
        <f t="shared" si="11"/>
        <v>18</v>
      </c>
      <c r="AE34" s="47">
        <f t="shared" si="16"/>
        <v>20</v>
      </c>
      <c r="AF34" s="47">
        <f t="shared" si="17"/>
        <v>19</v>
      </c>
      <c r="AG34" s="47">
        <f t="shared" si="18"/>
        <v>18</v>
      </c>
      <c r="AH34" s="47">
        <f t="shared" si="19"/>
        <v>17</v>
      </c>
      <c r="AI34" s="47">
        <f t="shared" si="20"/>
        <v>0</v>
      </c>
      <c r="AJ34" s="47">
        <f t="shared" si="21"/>
        <v>0</v>
      </c>
      <c r="AK34" s="48">
        <f t="shared" si="22"/>
        <v>74</v>
      </c>
    </row>
    <row r="35" spans="1:37" ht="12.75">
      <c r="A35" s="26" t="s">
        <v>56</v>
      </c>
      <c r="B35" s="28">
        <f>COUNTA(C35,E35,G35,I35,K35,M35)</f>
        <v>1</v>
      </c>
      <c r="C35" s="17"/>
      <c r="D35" s="18">
        <f>IF(C35&gt;0,VLOOKUP(C35,$U$5:$V$25,2,1),0)</f>
        <v>0</v>
      </c>
      <c r="E35" s="19"/>
      <c r="F35" s="20">
        <f t="shared" si="24"/>
        <v>0</v>
      </c>
      <c r="G35" s="21">
        <v>19</v>
      </c>
      <c r="H35" s="22">
        <f t="shared" si="0"/>
        <v>2</v>
      </c>
      <c r="I35" s="17"/>
      <c r="J35" s="18">
        <f t="shared" si="1"/>
        <v>0</v>
      </c>
      <c r="K35" s="23"/>
      <c r="L35" s="18">
        <f t="shared" si="2"/>
        <v>0</v>
      </c>
      <c r="M35" s="17"/>
      <c r="N35" s="18">
        <f t="shared" si="3"/>
        <v>0</v>
      </c>
      <c r="O35" s="24">
        <f>D35+F35+H35+J35+L35+N35</f>
        <v>2</v>
      </c>
      <c r="P35" s="30">
        <f t="shared" si="4"/>
        <v>33</v>
      </c>
      <c r="R35" s="32">
        <f t="shared" si="15"/>
        <v>0</v>
      </c>
      <c r="S35" s="34" t="str">
        <f t="shared" si="5"/>
        <v>Nehodnocen</v>
      </c>
      <c r="Y35" s="35">
        <f t="shared" si="6"/>
        <v>0</v>
      </c>
      <c r="Z35" s="35">
        <f t="shared" si="7"/>
        <v>0</v>
      </c>
      <c r="AA35" s="35">
        <f t="shared" si="8"/>
        <v>2</v>
      </c>
      <c r="AB35" s="35">
        <f t="shared" si="9"/>
        <v>0</v>
      </c>
      <c r="AC35" s="35">
        <f t="shared" si="10"/>
        <v>0</v>
      </c>
      <c r="AD35" s="35">
        <f t="shared" si="11"/>
        <v>0</v>
      </c>
      <c r="AE35" s="47">
        <f t="shared" si="16"/>
        <v>2</v>
      </c>
      <c r="AF35" s="47">
        <f t="shared" si="17"/>
        <v>0</v>
      </c>
      <c r="AG35" s="47">
        <f t="shared" si="18"/>
        <v>0</v>
      </c>
      <c r="AH35" s="47">
        <f t="shared" si="19"/>
        <v>0</v>
      </c>
      <c r="AI35" s="47">
        <f t="shared" si="20"/>
        <v>0</v>
      </c>
      <c r="AJ35" s="47">
        <f t="shared" si="21"/>
        <v>0</v>
      </c>
      <c r="AK35" s="48">
        <f t="shared" si="22"/>
        <v>2</v>
      </c>
    </row>
    <row r="36" spans="1:37" ht="12.75">
      <c r="A36" s="26" t="s">
        <v>57</v>
      </c>
      <c r="B36" s="28">
        <f>COUNTA(C36,E36,G36,I36,K36,M36)</f>
        <v>2</v>
      </c>
      <c r="C36" s="17"/>
      <c r="D36" s="18">
        <f>IF(C36&gt;0,VLOOKUP(C36,$U$5:$V$25,2,1),0)</f>
        <v>0</v>
      </c>
      <c r="E36" s="19"/>
      <c r="F36" s="20">
        <f t="shared" si="24"/>
        <v>0</v>
      </c>
      <c r="G36" s="21">
        <v>22</v>
      </c>
      <c r="H36" s="22">
        <f t="shared" si="0"/>
        <v>0</v>
      </c>
      <c r="I36" s="17"/>
      <c r="J36" s="18">
        <f t="shared" si="1"/>
        <v>0</v>
      </c>
      <c r="K36" s="23"/>
      <c r="L36" s="18">
        <f t="shared" si="2"/>
        <v>0</v>
      </c>
      <c r="M36" s="17">
        <v>19</v>
      </c>
      <c r="N36" s="18">
        <f t="shared" si="3"/>
        <v>2</v>
      </c>
      <c r="O36" s="24">
        <f>D36+F36+H36+J36+L36+N36</f>
        <v>2</v>
      </c>
      <c r="P36" s="30">
        <f t="shared" si="4"/>
        <v>33</v>
      </c>
      <c r="R36" s="32">
        <f t="shared" si="15"/>
        <v>0</v>
      </c>
      <c r="S36" s="34" t="str">
        <f t="shared" si="5"/>
        <v>Nehodnocen</v>
      </c>
      <c r="Y36" s="35">
        <f t="shared" si="6"/>
        <v>0</v>
      </c>
      <c r="Z36" s="35">
        <f t="shared" si="7"/>
        <v>0</v>
      </c>
      <c r="AA36" s="35">
        <f t="shared" si="8"/>
        <v>0</v>
      </c>
      <c r="AB36" s="35">
        <f t="shared" si="9"/>
        <v>0</v>
      </c>
      <c r="AC36" s="35">
        <f t="shared" si="10"/>
        <v>0</v>
      </c>
      <c r="AD36" s="35">
        <f t="shared" si="11"/>
        <v>2</v>
      </c>
      <c r="AE36" s="47">
        <f t="shared" si="16"/>
        <v>2</v>
      </c>
      <c r="AF36" s="47">
        <f t="shared" si="17"/>
        <v>0</v>
      </c>
      <c r="AG36" s="47">
        <f t="shared" si="18"/>
        <v>0</v>
      </c>
      <c r="AH36" s="47">
        <f t="shared" si="19"/>
        <v>0</v>
      </c>
      <c r="AI36" s="47">
        <f t="shared" si="20"/>
        <v>0</v>
      </c>
      <c r="AJ36" s="47">
        <f t="shared" si="21"/>
        <v>0</v>
      </c>
      <c r="AK36" s="48">
        <f t="shared" si="22"/>
        <v>2</v>
      </c>
    </row>
    <row r="37" spans="1:37" ht="12.75">
      <c r="A37" s="26" t="s">
        <v>58</v>
      </c>
      <c r="B37" s="28">
        <f>COUNTA(C37,E37,G37,I37,K37,M37)</f>
        <v>1</v>
      </c>
      <c r="C37" s="17"/>
      <c r="D37" s="18">
        <f>IF(C37&gt;0,VLOOKUP(C37,$U$5:$V$25,2,1),0)</f>
        <v>0</v>
      </c>
      <c r="E37" s="19"/>
      <c r="F37" s="20">
        <f t="shared" si="24"/>
        <v>0</v>
      </c>
      <c r="G37" s="21"/>
      <c r="H37" s="22">
        <f t="shared" si="0"/>
        <v>0</v>
      </c>
      <c r="I37" s="17">
        <v>15</v>
      </c>
      <c r="J37" s="18">
        <f t="shared" si="1"/>
        <v>6</v>
      </c>
      <c r="K37" s="23"/>
      <c r="L37" s="18">
        <f t="shared" si="2"/>
        <v>0</v>
      </c>
      <c r="M37" s="17"/>
      <c r="N37" s="18">
        <f t="shared" si="3"/>
        <v>0</v>
      </c>
      <c r="O37" s="24">
        <f>D37+F37+H37+J37+L37+N37</f>
        <v>6</v>
      </c>
      <c r="P37" s="30">
        <f t="shared" si="4"/>
        <v>29</v>
      </c>
      <c r="R37" s="32">
        <f t="shared" si="15"/>
        <v>0</v>
      </c>
      <c r="S37" s="34" t="str">
        <f t="shared" si="5"/>
        <v>Nehodnocen</v>
      </c>
      <c r="Y37" s="35">
        <f>D37</f>
        <v>0</v>
      </c>
      <c r="Z37" s="35">
        <f>F37</f>
        <v>0</v>
      </c>
      <c r="AA37" s="35">
        <f>H37</f>
        <v>0</v>
      </c>
      <c r="AB37" s="35">
        <f>J37</f>
        <v>6</v>
      </c>
      <c r="AC37" s="35">
        <f>L37</f>
        <v>0</v>
      </c>
      <c r="AD37" s="35">
        <f>N37</f>
        <v>0</v>
      </c>
      <c r="AE37" s="47">
        <f t="shared" si="16"/>
        <v>6</v>
      </c>
      <c r="AF37" s="47">
        <f t="shared" si="17"/>
        <v>0</v>
      </c>
      <c r="AG37" s="47">
        <f t="shared" si="18"/>
        <v>0</v>
      </c>
      <c r="AH37" s="47">
        <f t="shared" si="19"/>
        <v>0</v>
      </c>
      <c r="AI37" s="47">
        <f t="shared" si="20"/>
        <v>0</v>
      </c>
      <c r="AJ37" s="47">
        <f t="shared" si="21"/>
        <v>0</v>
      </c>
      <c r="AK37" s="48">
        <f t="shared" si="22"/>
        <v>6</v>
      </c>
    </row>
    <row r="38" spans="1:37" ht="12.75">
      <c r="A38" s="26" t="s">
        <v>59</v>
      </c>
      <c r="B38" s="28">
        <f>COUNTA(C38,E38,G38,I38,K38,M38)</f>
        <v>1</v>
      </c>
      <c r="C38" s="17"/>
      <c r="D38" s="18">
        <f>IF(C38&gt;0,VLOOKUP(C38,$U$5:$V$25,2,1),0)</f>
        <v>0</v>
      </c>
      <c r="E38" s="19"/>
      <c r="F38" s="20">
        <f t="shared" si="24"/>
        <v>0</v>
      </c>
      <c r="G38" s="21"/>
      <c r="H38" s="22">
        <f t="shared" si="0"/>
        <v>0</v>
      </c>
      <c r="I38" s="17">
        <v>11</v>
      </c>
      <c r="J38" s="18">
        <f t="shared" si="1"/>
        <v>10</v>
      </c>
      <c r="K38" s="23"/>
      <c r="L38" s="18">
        <f t="shared" si="2"/>
        <v>0</v>
      </c>
      <c r="M38" s="17"/>
      <c r="N38" s="18">
        <f t="shared" si="3"/>
        <v>0</v>
      </c>
      <c r="O38" s="24">
        <f>D38+F38+H38+J38+L38+N38</f>
        <v>10</v>
      </c>
      <c r="P38" s="30">
        <f t="shared" si="4"/>
        <v>24</v>
      </c>
      <c r="R38" s="32">
        <f t="shared" si="15"/>
        <v>0</v>
      </c>
      <c r="S38" s="34" t="str">
        <f t="shared" si="5"/>
        <v>Nehodnocen</v>
      </c>
      <c r="Y38" s="35">
        <f>D38</f>
        <v>0</v>
      </c>
      <c r="Z38" s="35">
        <f>F38</f>
        <v>0</v>
      </c>
      <c r="AA38" s="35">
        <f>H38</f>
        <v>0</v>
      </c>
      <c r="AB38" s="35">
        <f>J38</f>
        <v>10</v>
      </c>
      <c r="AC38" s="35">
        <f>L38</f>
        <v>0</v>
      </c>
      <c r="AD38" s="35">
        <f>N38</f>
        <v>0</v>
      </c>
      <c r="AE38" s="47">
        <f t="shared" si="16"/>
        <v>10</v>
      </c>
      <c r="AF38" s="47">
        <f t="shared" si="17"/>
        <v>0</v>
      </c>
      <c r="AG38" s="47">
        <f t="shared" si="18"/>
        <v>0</v>
      </c>
      <c r="AH38" s="47">
        <f t="shared" si="19"/>
        <v>0</v>
      </c>
      <c r="AI38" s="47">
        <f t="shared" si="20"/>
        <v>0</v>
      </c>
      <c r="AJ38" s="47">
        <f t="shared" si="21"/>
        <v>0</v>
      </c>
      <c r="AK38" s="48">
        <f t="shared" si="22"/>
        <v>10</v>
      </c>
    </row>
    <row r="39" spans="1:37" ht="12.75">
      <c r="A39" s="26" t="s">
        <v>60</v>
      </c>
      <c r="B39" s="28">
        <f>COUNTA(C39,E39,G39,I39,K39,M39)</f>
        <v>1</v>
      </c>
      <c r="C39" s="17"/>
      <c r="D39" s="18">
        <f>IF(C39&gt;0,VLOOKUP(C39,$U$5:$V$25,2,1),0)</f>
        <v>0</v>
      </c>
      <c r="E39" s="19"/>
      <c r="F39" s="20">
        <f t="shared" si="24"/>
        <v>0</v>
      </c>
      <c r="G39" s="21"/>
      <c r="H39" s="22">
        <f t="shared" si="0"/>
        <v>0</v>
      </c>
      <c r="I39" s="17"/>
      <c r="J39" s="18">
        <f t="shared" si="1"/>
        <v>0</v>
      </c>
      <c r="K39" s="23">
        <v>14</v>
      </c>
      <c r="L39" s="18">
        <f t="shared" si="2"/>
        <v>7</v>
      </c>
      <c r="M39" s="17"/>
      <c r="N39" s="18">
        <f t="shared" si="3"/>
        <v>0</v>
      </c>
      <c r="O39" s="24">
        <f>D39+F39+H39+J39+L39+N39</f>
        <v>7</v>
      </c>
      <c r="P39" s="30">
        <f t="shared" si="4"/>
        <v>28</v>
      </c>
      <c r="R39" s="32">
        <f t="shared" si="15"/>
        <v>0</v>
      </c>
      <c r="S39" s="34" t="str">
        <f t="shared" si="5"/>
        <v>Nehodnocen</v>
      </c>
      <c r="Y39" s="35">
        <f>D39</f>
        <v>0</v>
      </c>
      <c r="Z39" s="35">
        <f>F39</f>
        <v>0</v>
      </c>
      <c r="AA39" s="35">
        <f>H39</f>
        <v>0</v>
      </c>
      <c r="AB39" s="35">
        <f>J39</f>
        <v>0</v>
      </c>
      <c r="AC39" s="35">
        <f>L39</f>
        <v>7</v>
      </c>
      <c r="AD39" s="35">
        <f>N39</f>
        <v>0</v>
      </c>
      <c r="AE39" s="47">
        <f t="shared" si="16"/>
        <v>7</v>
      </c>
      <c r="AF39" s="47">
        <f t="shared" si="17"/>
        <v>0</v>
      </c>
      <c r="AG39" s="47">
        <f t="shared" si="18"/>
        <v>0</v>
      </c>
      <c r="AH39" s="47">
        <f t="shared" si="19"/>
        <v>0</v>
      </c>
      <c r="AI39" s="47">
        <f t="shared" si="20"/>
        <v>0</v>
      </c>
      <c r="AJ39" s="47">
        <f t="shared" si="21"/>
        <v>0</v>
      </c>
      <c r="AK39" s="48">
        <f t="shared" si="22"/>
        <v>7</v>
      </c>
    </row>
    <row r="40" spans="25:40" ht="15">
      <c r="Y40" s="43"/>
      <c r="Z40" s="43"/>
      <c r="AA40" s="43"/>
      <c r="AB40" s="43"/>
      <c r="AC40" s="43"/>
      <c r="AD40" s="43"/>
      <c r="AE40" s="44"/>
      <c r="AF40" s="44"/>
      <c r="AG40" s="44"/>
      <c r="AH40" s="44"/>
      <c r="AI40" s="44"/>
      <c r="AJ40" s="44"/>
      <c r="AK40" s="43"/>
      <c r="AL40" s="43"/>
      <c r="AM40" s="43"/>
      <c r="AN40" s="43"/>
    </row>
    <row r="41" spans="25:40" ht="15">
      <c r="Y41" s="43"/>
      <c r="Z41" s="43"/>
      <c r="AA41" s="43"/>
      <c r="AB41" s="43"/>
      <c r="AC41" s="43"/>
      <c r="AD41" s="43"/>
      <c r="AE41" s="44"/>
      <c r="AF41" s="44"/>
      <c r="AG41" s="44"/>
      <c r="AH41" s="44"/>
      <c r="AI41" s="44"/>
      <c r="AJ41" s="44"/>
      <c r="AK41" s="43"/>
      <c r="AL41" s="43"/>
      <c r="AM41" s="43"/>
      <c r="AN41" s="43"/>
    </row>
    <row r="42" spans="25:40" ht="15">
      <c r="Y42" s="43"/>
      <c r="Z42" s="43"/>
      <c r="AA42" s="43"/>
      <c r="AB42" s="43"/>
      <c r="AC42" s="43"/>
      <c r="AD42" s="43"/>
      <c r="AE42" s="44"/>
      <c r="AF42" s="44"/>
      <c r="AG42" s="44"/>
      <c r="AH42" s="44"/>
      <c r="AI42" s="44"/>
      <c r="AJ42" s="44"/>
      <c r="AK42" s="43"/>
      <c r="AL42" s="43"/>
      <c r="AM42" s="43"/>
      <c r="AN42" s="43"/>
    </row>
    <row r="43" spans="25:40" ht="15">
      <c r="Y43" s="43"/>
      <c r="Z43" s="43"/>
      <c r="AA43" s="43"/>
      <c r="AB43" s="43"/>
      <c r="AC43" s="43"/>
      <c r="AD43" s="43"/>
      <c r="AE43" s="44"/>
      <c r="AF43" s="44"/>
      <c r="AG43" s="44"/>
      <c r="AH43" s="44"/>
      <c r="AI43" s="44"/>
      <c r="AJ43" s="44"/>
      <c r="AK43" s="43"/>
      <c r="AL43" s="43"/>
      <c r="AM43" s="43"/>
      <c r="AN43" s="43"/>
    </row>
    <row r="44" spans="25:40" ht="15">
      <c r="Y44" s="43"/>
      <c r="Z44" s="43"/>
      <c r="AA44" s="43"/>
      <c r="AB44" s="43"/>
      <c r="AC44" s="43"/>
      <c r="AD44" s="43"/>
      <c r="AE44" s="44"/>
      <c r="AF44" s="44"/>
      <c r="AG44" s="44"/>
      <c r="AH44" s="44"/>
      <c r="AI44" s="44"/>
      <c r="AJ44" s="44"/>
      <c r="AK44" s="43"/>
      <c r="AL44" s="43"/>
      <c r="AM44" s="43"/>
      <c r="AN44" s="43"/>
    </row>
    <row r="45" spans="25:40" ht="15">
      <c r="Y45" s="43"/>
      <c r="Z45" s="43"/>
      <c r="AA45" s="43"/>
      <c r="AB45" s="43"/>
      <c r="AC45" s="43"/>
      <c r="AD45" s="43"/>
      <c r="AE45" s="44"/>
      <c r="AF45" s="44"/>
      <c r="AG45" s="44"/>
      <c r="AH45" s="44"/>
      <c r="AI45" s="44"/>
      <c r="AJ45" s="44"/>
      <c r="AK45" s="43"/>
      <c r="AL45" s="43"/>
      <c r="AM45" s="43"/>
      <c r="AN45" s="43"/>
    </row>
    <row r="46" spans="25:40" ht="15">
      <c r="Y46" s="43"/>
      <c r="Z46" s="43"/>
      <c r="AA46" s="43"/>
      <c r="AB46" s="43"/>
      <c r="AC46" s="43"/>
      <c r="AD46" s="43"/>
      <c r="AE46" s="44"/>
      <c r="AF46" s="44"/>
      <c r="AG46" s="44"/>
      <c r="AH46" s="44"/>
      <c r="AI46" s="44"/>
      <c r="AJ46" s="44"/>
      <c r="AK46" s="43"/>
      <c r="AL46" s="43"/>
      <c r="AM46" s="43"/>
      <c r="AN46" s="43"/>
    </row>
    <row r="47" spans="25:40" ht="12.75"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</row>
  </sheetData>
  <sheetProtection password="EDDE" sheet="1" selectLockedCells="1" selectUnlockedCells="1"/>
  <mergeCells count="12">
    <mergeCell ref="O3:O4"/>
    <mergeCell ref="P3:P4"/>
    <mergeCell ref="U3:V3"/>
    <mergeCell ref="R4:S4"/>
    <mergeCell ref="G3:H3"/>
    <mergeCell ref="I3:J3"/>
    <mergeCell ref="K3:L3"/>
    <mergeCell ref="M3:N3"/>
    <mergeCell ref="A3:A4"/>
    <mergeCell ref="B3:B4"/>
    <mergeCell ref="C3:D3"/>
    <mergeCell ref="E3:F3"/>
  </mergeCells>
  <conditionalFormatting sqref="AE5:AJ46">
    <cfRule type="cellIs" priority="6" dxfId="0" operator="equal" stopIfTrue="1">
      <formula>5</formula>
    </cfRule>
  </conditionalFormatting>
  <printOptions/>
  <pageMargins left="0.75" right="0.75" top="1" bottom="1" header="0.4921259845" footer="0.492125984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KAREL</cp:lastModifiedBy>
  <cp:lastPrinted>2013-07-22T08:43:51Z</cp:lastPrinted>
  <dcterms:created xsi:type="dcterms:W3CDTF">2012-10-06T17:11:06Z</dcterms:created>
  <dcterms:modified xsi:type="dcterms:W3CDTF">2013-08-31T17:13:42Z</dcterms:modified>
  <cp:category/>
  <cp:version/>
  <cp:contentType/>
  <cp:contentStatus/>
</cp:coreProperties>
</file>