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<sst xmlns="http://schemas.openxmlformats.org/spreadsheetml/2006/main" count="49" uniqueCount="37">
  <si>
    <t xml:space="preserve">Pořadí  </t>
  </si>
  <si>
    <t>Body</t>
  </si>
  <si>
    <t>Jméno střelce</t>
  </si>
  <si>
    <t>Průběžné pořadí</t>
  </si>
  <si>
    <t>CELKOVÉ BODY</t>
  </si>
  <si>
    <t>CELKOVÉ POŘADÍ</t>
  </si>
  <si>
    <t>a další…</t>
  </si>
  <si>
    <t xml:space="preserve">Počet startů       v lize </t>
  </si>
  <si>
    <t>Třemešek           1. 6. 2013</t>
  </si>
  <si>
    <t>Hanušovice             29. 6. 2013</t>
  </si>
  <si>
    <t>Třemešek           31. 8. 2013</t>
  </si>
  <si>
    <t>Přidělování bodů dle pořadí  v soutěžích</t>
  </si>
  <si>
    <t>po splnění startu minimálně ve 3 závodech</t>
  </si>
  <si>
    <t>Dosažanýsoučet bodů</t>
  </si>
  <si>
    <t>Písečná                 20. 7. 2013</t>
  </si>
  <si>
    <t>Svoboda  Jiří</t>
  </si>
  <si>
    <t>Kubíček  Jaroslav</t>
  </si>
  <si>
    <t>Pur  Karel</t>
  </si>
  <si>
    <t>Diňa  Josef</t>
  </si>
  <si>
    <t>Plíhal  Aleš</t>
  </si>
  <si>
    <t>Fiala  Petr</t>
  </si>
  <si>
    <t>Kubíček  Jan</t>
  </si>
  <si>
    <t>Svoboda  Karel</t>
  </si>
  <si>
    <t>Terkovič  Gabriel</t>
  </si>
  <si>
    <t>Červanka  František</t>
  </si>
  <si>
    <t>Graja  Radek</t>
  </si>
  <si>
    <t>Řeha  Martin ing,</t>
  </si>
  <si>
    <t>Papula  Josef</t>
  </si>
  <si>
    <t>Fiala  Aleš</t>
  </si>
  <si>
    <t>Kubíček  Michal</t>
  </si>
  <si>
    <t>Kruk  František</t>
  </si>
  <si>
    <t>Graja  Radomír</t>
  </si>
  <si>
    <t>Štefek  Oldřich</t>
  </si>
  <si>
    <t>Gereš  Jindřich</t>
  </si>
  <si>
    <t>Vařeka  Josef</t>
  </si>
  <si>
    <t xml:space="preserve">Loštice-Žadlovice                  11. 5. 2013 </t>
  </si>
  <si>
    <t>Jakubovice          25. 5. 2013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</si>
</sst>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2" fillId="2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24" borderId="17" xfId="0" applyFill="1" applyBorder="1" applyAlignment="1" applyProtection="1">
      <alignment horizontal="center"/>
      <protection locked="0"/>
    </xf>
    <xf numFmtId="0" fontId="0" fillId="24" borderId="18" xfId="0" applyFill="1" applyBorder="1" applyAlignment="1" applyProtection="1">
      <alignment horizontal="center"/>
      <protection locked="0"/>
    </xf>
    <xf numFmtId="0" fontId="0" fillId="24" borderId="19" xfId="0" applyFill="1" applyBorder="1" applyAlignment="1" applyProtection="1">
      <alignment horizontal="center"/>
      <protection locked="0"/>
    </xf>
    <xf numFmtId="0" fontId="0" fillId="24" borderId="20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hidden="1"/>
    </xf>
    <xf numFmtId="0" fontId="0" fillId="24" borderId="21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hidden="1"/>
    </xf>
    <xf numFmtId="0" fontId="0" fillId="24" borderId="23" xfId="0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hidden="1"/>
    </xf>
    <xf numFmtId="0" fontId="0" fillId="24" borderId="25" xfId="0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hidden="1"/>
    </xf>
    <xf numFmtId="0" fontId="0" fillId="24" borderId="27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hidden="1"/>
    </xf>
    <xf numFmtId="0" fontId="0" fillId="4" borderId="24" xfId="0" applyFill="1" applyBorder="1" applyAlignment="1" applyProtection="1">
      <alignment horizontal="center"/>
      <protection hidden="1"/>
    </xf>
    <xf numFmtId="0" fontId="5" fillId="17" borderId="19" xfId="0" applyFont="1" applyFill="1" applyBorder="1" applyAlignment="1" applyProtection="1">
      <alignment horizontal="center"/>
      <protection hidden="1"/>
    </xf>
    <xf numFmtId="0" fontId="5" fillId="17" borderId="25" xfId="0" applyFont="1" applyFill="1" applyBorder="1" applyAlignment="1" applyProtection="1">
      <alignment horizontal="center"/>
      <protection hidden="1"/>
    </xf>
    <xf numFmtId="0" fontId="5" fillId="17" borderId="16" xfId="0" applyFont="1" applyFill="1" applyBorder="1" applyAlignment="1" applyProtection="1">
      <alignment horizontal="center"/>
      <protection hidden="1"/>
    </xf>
    <xf numFmtId="0" fontId="5" fillId="17" borderId="24" xfId="0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/>
    </xf>
    <xf numFmtId="14" fontId="2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14" fontId="2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25" fillId="23" borderId="19" xfId="0" applyFont="1" applyFill="1" applyBorder="1" applyAlignment="1">
      <alignment horizontal="center" vertical="center" wrapText="1"/>
    </xf>
    <xf numFmtId="0" fontId="25" fillId="23" borderId="16" xfId="0" applyFont="1" applyFill="1" applyBorder="1" applyAlignment="1">
      <alignment horizontal="center" vertical="center" wrapText="1"/>
    </xf>
    <xf numFmtId="0" fontId="3" fillId="19" borderId="34" xfId="0" applyFont="1" applyFill="1" applyBorder="1" applyAlignment="1">
      <alignment horizontal="center" vertical="center"/>
    </xf>
    <xf numFmtId="0" fontId="3" fillId="19" borderId="35" xfId="0" applyFont="1" applyFill="1" applyBorder="1" applyAlignment="1">
      <alignment horizontal="center" vertical="center"/>
    </xf>
    <xf numFmtId="0" fontId="3" fillId="19" borderId="34" xfId="0" applyFont="1" applyFill="1" applyBorder="1" applyAlignment="1">
      <alignment horizontal="center" vertical="center" wrapText="1"/>
    </xf>
    <xf numFmtId="0" fontId="3" fillId="19" borderId="35" xfId="0" applyFont="1" applyFill="1" applyBorder="1" applyAlignment="1">
      <alignment horizontal="center" vertical="center" wrapText="1"/>
    </xf>
    <xf numFmtId="0" fontId="3" fillId="19" borderId="19" xfId="0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2" fillId="19" borderId="36" xfId="0" applyFont="1" applyFill="1" applyBorder="1" applyAlignment="1">
      <alignment horizontal="center" vertical="center" wrapText="1"/>
    </xf>
    <xf numFmtId="0" fontId="2" fillId="19" borderId="37" xfId="0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5" fillId="25" borderId="38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7.00390625" style="0" customWidth="1"/>
    <col min="2" max="3" width="7.140625" style="0" customWidth="1"/>
    <col min="4" max="4" width="7.7109375" style="0" customWidth="1"/>
    <col min="5" max="5" width="7.140625" style="0" customWidth="1"/>
    <col min="6" max="6" width="7.7109375" style="0" customWidth="1"/>
    <col min="7" max="7" width="7.140625" style="0" customWidth="1"/>
    <col min="8" max="8" width="7.7109375" style="0" customWidth="1"/>
    <col min="9" max="9" width="7.140625" style="0" customWidth="1"/>
    <col min="10" max="10" width="7.7109375" style="0" customWidth="1"/>
    <col min="11" max="11" width="7.140625" style="0" customWidth="1"/>
    <col min="12" max="12" width="7.7109375" style="0" customWidth="1"/>
    <col min="13" max="13" width="7.140625" style="0" customWidth="1"/>
    <col min="14" max="14" width="7.7109375" style="0" customWidth="1"/>
    <col min="15" max="15" width="8.57421875" style="0" customWidth="1"/>
    <col min="16" max="16" width="9.00390625" style="0" customWidth="1"/>
    <col min="17" max="17" width="1.421875" style="0" customWidth="1"/>
    <col min="19" max="19" width="13.140625" style="0" customWidth="1"/>
    <col min="20" max="20" width="1.421875" style="0" customWidth="1"/>
  </cols>
  <sheetData>
    <row r="1" spans="1:1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S1" s="7"/>
    </row>
    <row r="2" spans="1:19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8"/>
      <c r="S2" s="8"/>
    </row>
    <row r="3" spans="1:24" ht="22.5">
      <c r="A3" s="42" t="s">
        <v>2</v>
      </c>
      <c r="B3" s="44" t="s">
        <v>7</v>
      </c>
      <c r="C3" s="46" t="s">
        <v>35</v>
      </c>
      <c r="D3" s="47"/>
      <c r="E3" s="46" t="s">
        <v>36</v>
      </c>
      <c r="F3" s="47"/>
      <c r="G3" s="46" t="s">
        <v>8</v>
      </c>
      <c r="H3" s="47"/>
      <c r="I3" s="46" t="s">
        <v>9</v>
      </c>
      <c r="J3" s="47"/>
      <c r="K3" s="46" t="s">
        <v>14</v>
      </c>
      <c r="L3" s="47"/>
      <c r="M3" s="46" t="s">
        <v>10</v>
      </c>
      <c r="N3" s="47"/>
      <c r="O3" s="48" t="s">
        <v>13</v>
      </c>
      <c r="P3" s="48" t="s">
        <v>3</v>
      </c>
      <c r="Q3" s="1"/>
      <c r="R3" s="40" t="s">
        <v>4</v>
      </c>
      <c r="S3" s="41" t="s">
        <v>5</v>
      </c>
      <c r="T3" s="1"/>
      <c r="U3" s="50" t="s">
        <v>11</v>
      </c>
      <c r="V3" s="51"/>
      <c r="W3" s="1"/>
      <c r="X3" s="1"/>
    </row>
    <row r="4" spans="1:23" ht="24" customHeight="1" thickBot="1">
      <c r="A4" s="43"/>
      <c r="B4" s="45"/>
      <c r="C4" s="3" t="s">
        <v>0</v>
      </c>
      <c r="D4" s="2" t="s">
        <v>1</v>
      </c>
      <c r="E4" s="3" t="s">
        <v>0</v>
      </c>
      <c r="F4" s="2" t="s">
        <v>1</v>
      </c>
      <c r="G4" s="3" t="s">
        <v>0</v>
      </c>
      <c r="H4" s="2" t="s">
        <v>1</v>
      </c>
      <c r="I4" s="3" t="s">
        <v>0</v>
      </c>
      <c r="J4" s="2" t="s">
        <v>1</v>
      </c>
      <c r="K4" s="3" t="s">
        <v>0</v>
      </c>
      <c r="L4" s="2" t="s">
        <v>1</v>
      </c>
      <c r="M4" s="3" t="s">
        <v>0</v>
      </c>
      <c r="N4" s="2" t="s">
        <v>1</v>
      </c>
      <c r="O4" s="49"/>
      <c r="P4" s="49"/>
      <c r="R4" s="52" t="s">
        <v>12</v>
      </c>
      <c r="S4" s="53"/>
      <c r="T4" s="37"/>
      <c r="U4" s="36" t="s">
        <v>0</v>
      </c>
      <c r="V4" s="38" t="s">
        <v>1</v>
      </c>
      <c r="W4" s="39"/>
    </row>
    <row r="5" spans="1:22" ht="12.75">
      <c r="A5" s="25" t="s">
        <v>15</v>
      </c>
      <c r="B5" s="27">
        <f>COUNTA(C5,E5,G5,I5,K5,M5)</f>
        <v>1</v>
      </c>
      <c r="C5" s="12">
        <v>16</v>
      </c>
      <c r="D5" s="9">
        <f>IF(C5&gt;0,VLOOKUP(C5,$U$5:$V$25,2,1),0)</f>
        <v>5</v>
      </c>
      <c r="E5" s="13"/>
      <c r="F5" s="11">
        <f>IF(E5&gt;0,VLOOKUP(E5,$U$5:$V$25,2,1),0)</f>
        <v>0</v>
      </c>
      <c r="G5" s="14"/>
      <c r="H5" s="10">
        <f aca="true" t="shared" si="0" ref="H5:H24">IF(G5&gt;0,VLOOKUP(G5,$U$5:$V$25,2,1),0)</f>
        <v>0</v>
      </c>
      <c r="I5" s="12"/>
      <c r="J5" s="9">
        <f aca="true" t="shared" si="1" ref="J5:J24">IF(I5&gt;0,VLOOKUP(I5,$U$5:$V$25,2,1),0)</f>
        <v>0</v>
      </c>
      <c r="K5" s="15"/>
      <c r="L5" s="9">
        <f aca="true" t="shared" si="2" ref="L5:L24">IF(K5&gt;0,VLOOKUP(K5,$U$5:$V$25,2,1),0)</f>
        <v>0</v>
      </c>
      <c r="M5" s="12"/>
      <c r="N5" s="9">
        <f aca="true" t="shared" si="3" ref="N5:N24">IF(M5&gt;0,VLOOKUP(M5,$U$5:$V$25,2,1),0)</f>
        <v>0</v>
      </c>
      <c r="O5" s="16">
        <f>D5+F5+H5+J5+L5+N5</f>
        <v>5</v>
      </c>
      <c r="P5" s="29">
        <f aca="true" t="shared" si="4" ref="P5:P24">RANK(O5,$O$5:$O$55,0)</f>
        <v>16</v>
      </c>
      <c r="R5" s="31">
        <f aca="true" t="shared" si="5" ref="R5:R21">IF(B5&gt;2,O5,0)</f>
        <v>0</v>
      </c>
      <c r="S5" s="33" t="str">
        <f aca="true" t="shared" si="6" ref="S5:S24">IF(R5&gt;0,RANK(R5,$R$5:$R$55),"Nehodnocen")</f>
        <v>Nehodnocen</v>
      </c>
      <c r="U5" s="4">
        <v>1</v>
      </c>
      <c r="V5" s="5">
        <v>20</v>
      </c>
    </row>
    <row r="6" spans="1:22" ht="12.75">
      <c r="A6" s="26" t="s">
        <v>16</v>
      </c>
      <c r="B6" s="28">
        <f aca="true" t="shared" si="7" ref="B6:B24">COUNTA(C6,E6,G6,I6,K6,M6)</f>
        <v>1</v>
      </c>
      <c r="C6" s="17">
        <v>18</v>
      </c>
      <c r="D6" s="18">
        <f aca="true" t="shared" si="8" ref="D6:F21">IF(C6&gt;0,VLOOKUP(C6,$U$5:$V$25,2,1),0)</f>
        <v>3</v>
      </c>
      <c r="E6" s="19"/>
      <c r="F6" s="20">
        <f t="shared" si="8"/>
        <v>0</v>
      </c>
      <c r="G6" s="21"/>
      <c r="H6" s="22">
        <f t="shared" si="0"/>
        <v>0</v>
      </c>
      <c r="I6" s="17"/>
      <c r="J6" s="18">
        <f t="shared" si="1"/>
        <v>0</v>
      </c>
      <c r="K6" s="23"/>
      <c r="L6" s="18">
        <f t="shared" si="2"/>
        <v>0</v>
      </c>
      <c r="M6" s="17"/>
      <c r="N6" s="18">
        <f t="shared" si="3"/>
        <v>0</v>
      </c>
      <c r="O6" s="24">
        <f aca="true" t="shared" si="9" ref="O6:O24">D6+F6+H6+J6+L6+N6</f>
        <v>3</v>
      </c>
      <c r="P6" s="30">
        <f t="shared" si="4"/>
        <v>18</v>
      </c>
      <c r="R6" s="32">
        <f t="shared" si="5"/>
        <v>0</v>
      </c>
      <c r="S6" s="34" t="str">
        <f t="shared" si="6"/>
        <v>Nehodnocen</v>
      </c>
      <c r="U6" s="4">
        <v>2</v>
      </c>
      <c r="V6" s="5">
        <v>19</v>
      </c>
    </row>
    <row r="7" spans="1:22" ht="12.75">
      <c r="A7" s="26" t="s">
        <v>17</v>
      </c>
      <c r="B7" s="28">
        <f t="shared" si="7"/>
        <v>1</v>
      </c>
      <c r="C7" s="17">
        <v>19</v>
      </c>
      <c r="D7" s="18">
        <f t="shared" si="8"/>
        <v>2</v>
      </c>
      <c r="E7" s="19"/>
      <c r="F7" s="20">
        <f t="shared" si="8"/>
        <v>0</v>
      </c>
      <c r="G7" s="21"/>
      <c r="H7" s="22">
        <f t="shared" si="0"/>
        <v>0</v>
      </c>
      <c r="I7" s="17"/>
      <c r="J7" s="18">
        <f t="shared" si="1"/>
        <v>0</v>
      </c>
      <c r="K7" s="23"/>
      <c r="L7" s="18">
        <f t="shared" si="2"/>
        <v>0</v>
      </c>
      <c r="M7" s="17"/>
      <c r="N7" s="18">
        <f t="shared" si="3"/>
        <v>0</v>
      </c>
      <c r="O7" s="24">
        <f t="shared" si="9"/>
        <v>2</v>
      </c>
      <c r="P7" s="30">
        <f t="shared" si="4"/>
        <v>19</v>
      </c>
      <c r="R7" s="32">
        <f t="shared" si="5"/>
        <v>0</v>
      </c>
      <c r="S7" s="34" t="str">
        <f t="shared" si="6"/>
        <v>Nehodnocen</v>
      </c>
      <c r="U7" s="4">
        <v>3</v>
      </c>
      <c r="V7" s="5">
        <v>18</v>
      </c>
    </row>
    <row r="8" spans="1:22" ht="12.75">
      <c r="A8" s="26" t="s">
        <v>18</v>
      </c>
      <c r="B8" s="28">
        <f t="shared" si="7"/>
        <v>1</v>
      </c>
      <c r="C8" s="17">
        <v>11</v>
      </c>
      <c r="D8" s="18">
        <f t="shared" si="8"/>
        <v>10</v>
      </c>
      <c r="E8" s="19"/>
      <c r="F8" s="20">
        <f t="shared" si="8"/>
        <v>0</v>
      </c>
      <c r="G8" s="21"/>
      <c r="H8" s="22">
        <f t="shared" si="0"/>
        <v>0</v>
      </c>
      <c r="I8" s="17"/>
      <c r="J8" s="18">
        <f t="shared" si="1"/>
        <v>0</v>
      </c>
      <c r="K8" s="23"/>
      <c r="L8" s="18">
        <f t="shared" si="2"/>
        <v>0</v>
      </c>
      <c r="M8" s="17"/>
      <c r="N8" s="18">
        <f t="shared" si="3"/>
        <v>0</v>
      </c>
      <c r="O8" s="24">
        <f t="shared" si="9"/>
        <v>10</v>
      </c>
      <c r="P8" s="30">
        <f t="shared" si="4"/>
        <v>11</v>
      </c>
      <c r="R8" s="32">
        <f t="shared" si="5"/>
        <v>0</v>
      </c>
      <c r="S8" s="34" t="str">
        <f t="shared" si="6"/>
        <v>Nehodnocen</v>
      </c>
      <c r="U8" s="4">
        <v>4</v>
      </c>
      <c r="V8" s="5">
        <v>17</v>
      </c>
    </row>
    <row r="9" spans="1:22" ht="12.75">
      <c r="A9" s="26" t="s">
        <v>19</v>
      </c>
      <c r="B9" s="28">
        <f t="shared" si="7"/>
        <v>1</v>
      </c>
      <c r="C9" s="17">
        <v>1</v>
      </c>
      <c r="D9" s="18">
        <f t="shared" si="8"/>
        <v>20</v>
      </c>
      <c r="E9" s="19"/>
      <c r="F9" s="20">
        <f t="shared" si="8"/>
        <v>0</v>
      </c>
      <c r="G9" s="21"/>
      <c r="H9" s="22">
        <f t="shared" si="0"/>
        <v>0</v>
      </c>
      <c r="I9" s="17"/>
      <c r="J9" s="18">
        <f>IF(I9&gt;0,VLOOKUP(I9,$U$5:$V$25,2,1),0)</f>
        <v>0</v>
      </c>
      <c r="K9" s="23"/>
      <c r="L9" s="18">
        <f t="shared" si="2"/>
        <v>0</v>
      </c>
      <c r="M9" s="17"/>
      <c r="N9" s="18">
        <f t="shared" si="3"/>
        <v>0</v>
      </c>
      <c r="O9" s="24">
        <f t="shared" si="9"/>
        <v>20</v>
      </c>
      <c r="P9" s="30">
        <f t="shared" si="4"/>
        <v>1</v>
      </c>
      <c r="R9" s="32">
        <f t="shared" si="5"/>
        <v>0</v>
      </c>
      <c r="S9" s="34" t="str">
        <f t="shared" si="6"/>
        <v>Nehodnocen</v>
      </c>
      <c r="U9" s="4">
        <v>5</v>
      </c>
      <c r="V9" s="5">
        <v>16</v>
      </c>
    </row>
    <row r="10" spans="1:22" ht="12.75">
      <c r="A10" s="26" t="s">
        <v>20</v>
      </c>
      <c r="B10" s="28">
        <f t="shared" si="7"/>
        <v>1</v>
      </c>
      <c r="C10" s="17">
        <v>3</v>
      </c>
      <c r="D10" s="18">
        <f t="shared" si="8"/>
        <v>18</v>
      </c>
      <c r="E10" s="19"/>
      <c r="F10" s="20">
        <f t="shared" si="8"/>
        <v>0</v>
      </c>
      <c r="G10" s="21"/>
      <c r="H10" s="22">
        <f t="shared" si="0"/>
        <v>0</v>
      </c>
      <c r="I10" s="17"/>
      <c r="J10" s="18">
        <f t="shared" si="1"/>
        <v>0</v>
      </c>
      <c r="K10" s="23"/>
      <c r="L10" s="18">
        <f t="shared" si="2"/>
        <v>0</v>
      </c>
      <c r="M10" s="17"/>
      <c r="N10" s="18">
        <f t="shared" si="3"/>
        <v>0</v>
      </c>
      <c r="O10" s="24">
        <f t="shared" si="9"/>
        <v>18</v>
      </c>
      <c r="P10" s="30">
        <f t="shared" si="4"/>
        <v>3</v>
      </c>
      <c r="R10" s="32">
        <f t="shared" si="5"/>
        <v>0</v>
      </c>
      <c r="S10" s="34" t="str">
        <f t="shared" si="6"/>
        <v>Nehodnocen</v>
      </c>
      <c r="U10" s="4">
        <v>6</v>
      </c>
      <c r="V10" s="5">
        <v>15</v>
      </c>
    </row>
    <row r="11" spans="1:22" ht="12.75">
      <c r="A11" s="26" t="s">
        <v>21</v>
      </c>
      <c r="B11" s="28">
        <f t="shared" si="7"/>
        <v>1</v>
      </c>
      <c r="C11" s="17">
        <v>20</v>
      </c>
      <c r="D11" s="18">
        <f t="shared" si="8"/>
        <v>1</v>
      </c>
      <c r="E11" s="19"/>
      <c r="F11" s="20">
        <f t="shared" si="8"/>
        <v>0</v>
      </c>
      <c r="G11" s="21"/>
      <c r="H11" s="22">
        <f t="shared" si="0"/>
        <v>0</v>
      </c>
      <c r="I11" s="17"/>
      <c r="J11" s="18">
        <f t="shared" si="1"/>
        <v>0</v>
      </c>
      <c r="K11" s="23"/>
      <c r="L11" s="18">
        <f t="shared" si="2"/>
        <v>0</v>
      </c>
      <c r="M11" s="17"/>
      <c r="N11" s="18">
        <f t="shared" si="3"/>
        <v>0</v>
      </c>
      <c r="O11" s="24">
        <f t="shared" si="9"/>
        <v>1</v>
      </c>
      <c r="P11" s="30">
        <f t="shared" si="4"/>
        <v>20</v>
      </c>
      <c r="R11" s="32">
        <f t="shared" si="5"/>
        <v>0</v>
      </c>
      <c r="S11" s="34" t="str">
        <f t="shared" si="6"/>
        <v>Nehodnocen</v>
      </c>
      <c r="U11" s="4">
        <v>7</v>
      </c>
      <c r="V11" s="5">
        <v>14</v>
      </c>
    </row>
    <row r="12" spans="1:22" ht="12.75">
      <c r="A12" s="26" t="s">
        <v>22</v>
      </c>
      <c r="B12" s="28">
        <f t="shared" si="7"/>
        <v>1</v>
      </c>
      <c r="C12" s="17">
        <v>6</v>
      </c>
      <c r="D12" s="18">
        <f t="shared" si="8"/>
        <v>15</v>
      </c>
      <c r="E12" s="19"/>
      <c r="F12" s="20">
        <f t="shared" si="8"/>
        <v>0</v>
      </c>
      <c r="G12" s="21"/>
      <c r="H12" s="22">
        <f t="shared" si="0"/>
        <v>0</v>
      </c>
      <c r="I12" s="17"/>
      <c r="J12" s="18">
        <f t="shared" si="1"/>
        <v>0</v>
      </c>
      <c r="K12" s="23"/>
      <c r="L12" s="18">
        <f t="shared" si="2"/>
        <v>0</v>
      </c>
      <c r="M12" s="17"/>
      <c r="N12" s="18">
        <f t="shared" si="3"/>
        <v>0</v>
      </c>
      <c r="O12" s="24">
        <f t="shared" si="9"/>
        <v>15</v>
      </c>
      <c r="P12" s="30">
        <f t="shared" si="4"/>
        <v>6</v>
      </c>
      <c r="R12" s="32">
        <f t="shared" si="5"/>
        <v>0</v>
      </c>
      <c r="S12" s="34" t="str">
        <f t="shared" si="6"/>
        <v>Nehodnocen</v>
      </c>
      <c r="U12" s="4">
        <v>8</v>
      </c>
      <c r="V12" s="5">
        <v>13</v>
      </c>
    </row>
    <row r="13" spans="1:22" ht="12.75">
      <c r="A13" s="26" t="s">
        <v>23</v>
      </c>
      <c r="B13" s="28">
        <f t="shared" si="7"/>
        <v>1</v>
      </c>
      <c r="C13" s="17">
        <v>9</v>
      </c>
      <c r="D13" s="18">
        <f t="shared" si="8"/>
        <v>12</v>
      </c>
      <c r="E13" s="19"/>
      <c r="F13" s="20">
        <f t="shared" si="8"/>
        <v>0</v>
      </c>
      <c r="G13" s="21"/>
      <c r="H13" s="22">
        <f t="shared" si="0"/>
        <v>0</v>
      </c>
      <c r="I13" s="17"/>
      <c r="J13" s="18">
        <f t="shared" si="1"/>
        <v>0</v>
      </c>
      <c r="K13" s="23"/>
      <c r="L13" s="18">
        <f t="shared" si="2"/>
        <v>0</v>
      </c>
      <c r="M13" s="17"/>
      <c r="N13" s="18">
        <f t="shared" si="3"/>
        <v>0</v>
      </c>
      <c r="O13" s="24">
        <f t="shared" si="9"/>
        <v>12</v>
      </c>
      <c r="P13" s="30">
        <f t="shared" si="4"/>
        <v>9</v>
      </c>
      <c r="R13" s="32">
        <f t="shared" si="5"/>
        <v>0</v>
      </c>
      <c r="S13" s="34" t="str">
        <f t="shared" si="6"/>
        <v>Nehodnocen</v>
      </c>
      <c r="U13" s="4">
        <v>9</v>
      </c>
      <c r="V13" s="5">
        <v>12</v>
      </c>
    </row>
    <row r="14" spans="1:22" ht="12.75">
      <c r="A14" s="26" t="s">
        <v>24</v>
      </c>
      <c r="B14" s="28">
        <f t="shared" si="7"/>
        <v>1</v>
      </c>
      <c r="C14" s="17">
        <v>10</v>
      </c>
      <c r="D14" s="18">
        <f t="shared" si="8"/>
        <v>11</v>
      </c>
      <c r="E14" s="19"/>
      <c r="F14" s="20">
        <f t="shared" si="8"/>
        <v>0</v>
      </c>
      <c r="G14" s="21"/>
      <c r="H14" s="22">
        <f t="shared" si="0"/>
        <v>0</v>
      </c>
      <c r="I14" s="17"/>
      <c r="J14" s="18">
        <f t="shared" si="1"/>
        <v>0</v>
      </c>
      <c r="K14" s="23"/>
      <c r="L14" s="18">
        <f t="shared" si="2"/>
        <v>0</v>
      </c>
      <c r="M14" s="17"/>
      <c r="N14" s="18">
        <f t="shared" si="3"/>
        <v>0</v>
      </c>
      <c r="O14" s="24">
        <f t="shared" si="9"/>
        <v>11</v>
      </c>
      <c r="P14" s="30">
        <f t="shared" si="4"/>
        <v>10</v>
      </c>
      <c r="R14" s="32">
        <f t="shared" si="5"/>
        <v>0</v>
      </c>
      <c r="S14" s="34" t="str">
        <f t="shared" si="6"/>
        <v>Nehodnocen</v>
      </c>
      <c r="U14" s="4">
        <v>10</v>
      </c>
      <c r="V14" s="5">
        <v>11</v>
      </c>
    </row>
    <row r="15" spans="1:22" ht="12.75">
      <c r="A15" s="26" t="s">
        <v>25</v>
      </c>
      <c r="B15" s="28">
        <f t="shared" si="7"/>
        <v>1</v>
      </c>
      <c r="C15" s="17">
        <v>2</v>
      </c>
      <c r="D15" s="18">
        <f t="shared" si="8"/>
        <v>19</v>
      </c>
      <c r="E15" s="19"/>
      <c r="F15" s="20">
        <f t="shared" si="8"/>
        <v>0</v>
      </c>
      <c r="G15" s="21"/>
      <c r="H15" s="22">
        <f t="shared" si="0"/>
        <v>0</v>
      </c>
      <c r="I15" s="17"/>
      <c r="J15" s="18">
        <f t="shared" si="1"/>
        <v>0</v>
      </c>
      <c r="K15" s="23"/>
      <c r="L15" s="18">
        <f t="shared" si="2"/>
        <v>0</v>
      </c>
      <c r="M15" s="17"/>
      <c r="N15" s="18">
        <f t="shared" si="3"/>
        <v>0</v>
      </c>
      <c r="O15" s="24">
        <f t="shared" si="9"/>
        <v>19</v>
      </c>
      <c r="P15" s="30">
        <f t="shared" si="4"/>
        <v>2</v>
      </c>
      <c r="R15" s="32">
        <f t="shared" si="5"/>
        <v>0</v>
      </c>
      <c r="S15" s="34" t="str">
        <f t="shared" si="6"/>
        <v>Nehodnocen</v>
      </c>
      <c r="U15" s="4">
        <v>11</v>
      </c>
      <c r="V15" s="5">
        <v>10</v>
      </c>
    </row>
    <row r="16" spans="1:22" ht="12.75">
      <c r="A16" s="26" t="s">
        <v>26</v>
      </c>
      <c r="B16" s="28">
        <f t="shared" si="7"/>
        <v>1</v>
      </c>
      <c r="C16" s="17">
        <v>15</v>
      </c>
      <c r="D16" s="18">
        <f t="shared" si="8"/>
        <v>6</v>
      </c>
      <c r="E16" s="19"/>
      <c r="F16" s="20">
        <f t="shared" si="8"/>
        <v>0</v>
      </c>
      <c r="G16" s="21"/>
      <c r="H16" s="22">
        <f t="shared" si="0"/>
        <v>0</v>
      </c>
      <c r="I16" s="17"/>
      <c r="J16" s="18">
        <f t="shared" si="1"/>
        <v>0</v>
      </c>
      <c r="K16" s="23"/>
      <c r="L16" s="18">
        <f t="shared" si="2"/>
        <v>0</v>
      </c>
      <c r="M16" s="17"/>
      <c r="N16" s="18">
        <f t="shared" si="3"/>
        <v>0</v>
      </c>
      <c r="O16" s="24">
        <f t="shared" si="9"/>
        <v>6</v>
      </c>
      <c r="P16" s="30">
        <f t="shared" si="4"/>
        <v>15</v>
      </c>
      <c r="R16" s="32">
        <f t="shared" si="5"/>
        <v>0</v>
      </c>
      <c r="S16" s="34" t="str">
        <f t="shared" si="6"/>
        <v>Nehodnocen</v>
      </c>
      <c r="U16" s="4">
        <v>12</v>
      </c>
      <c r="V16" s="5">
        <v>9</v>
      </c>
    </row>
    <row r="17" spans="1:22" ht="12.75">
      <c r="A17" s="26" t="s">
        <v>27</v>
      </c>
      <c r="B17" s="28">
        <f t="shared" si="7"/>
        <v>1</v>
      </c>
      <c r="C17" s="17">
        <v>4</v>
      </c>
      <c r="D17" s="18">
        <f t="shared" si="8"/>
        <v>17</v>
      </c>
      <c r="E17" s="19"/>
      <c r="F17" s="20">
        <f t="shared" si="8"/>
        <v>0</v>
      </c>
      <c r="G17" s="21"/>
      <c r="H17" s="22">
        <f t="shared" si="0"/>
        <v>0</v>
      </c>
      <c r="I17" s="17"/>
      <c r="J17" s="18">
        <f t="shared" si="1"/>
        <v>0</v>
      </c>
      <c r="K17" s="23"/>
      <c r="L17" s="18">
        <f t="shared" si="2"/>
        <v>0</v>
      </c>
      <c r="M17" s="17"/>
      <c r="N17" s="18">
        <f t="shared" si="3"/>
        <v>0</v>
      </c>
      <c r="O17" s="24">
        <f t="shared" si="9"/>
        <v>17</v>
      </c>
      <c r="P17" s="30">
        <f t="shared" si="4"/>
        <v>4</v>
      </c>
      <c r="R17" s="32">
        <f t="shared" si="5"/>
        <v>0</v>
      </c>
      <c r="S17" s="34" t="str">
        <f t="shared" si="6"/>
        <v>Nehodnocen</v>
      </c>
      <c r="U17" s="4">
        <v>13</v>
      </c>
      <c r="V17" s="5">
        <v>8</v>
      </c>
    </row>
    <row r="18" spans="1:22" ht="12.75">
      <c r="A18" s="26" t="s">
        <v>28</v>
      </c>
      <c r="B18" s="28">
        <f t="shared" si="7"/>
        <v>1</v>
      </c>
      <c r="C18" s="17">
        <v>5</v>
      </c>
      <c r="D18" s="18">
        <f t="shared" si="8"/>
        <v>16</v>
      </c>
      <c r="E18" s="19"/>
      <c r="F18" s="20">
        <f t="shared" si="8"/>
        <v>0</v>
      </c>
      <c r="G18" s="21"/>
      <c r="H18" s="22">
        <f t="shared" si="0"/>
        <v>0</v>
      </c>
      <c r="I18" s="17"/>
      <c r="J18" s="18">
        <f t="shared" si="1"/>
        <v>0</v>
      </c>
      <c r="K18" s="23"/>
      <c r="L18" s="18">
        <f t="shared" si="2"/>
        <v>0</v>
      </c>
      <c r="M18" s="17"/>
      <c r="N18" s="18">
        <f t="shared" si="3"/>
        <v>0</v>
      </c>
      <c r="O18" s="24">
        <f t="shared" si="9"/>
        <v>16</v>
      </c>
      <c r="P18" s="30">
        <f t="shared" si="4"/>
        <v>5</v>
      </c>
      <c r="R18" s="32">
        <f t="shared" si="5"/>
        <v>0</v>
      </c>
      <c r="S18" s="34" t="str">
        <f t="shared" si="6"/>
        <v>Nehodnocen</v>
      </c>
      <c r="U18" s="4">
        <v>14</v>
      </c>
      <c r="V18" s="5">
        <v>7</v>
      </c>
    </row>
    <row r="19" spans="1:22" ht="12.75">
      <c r="A19" s="26" t="s">
        <v>29</v>
      </c>
      <c r="B19" s="28">
        <f t="shared" si="7"/>
        <v>1</v>
      </c>
      <c r="C19" s="17">
        <v>14</v>
      </c>
      <c r="D19" s="18">
        <f t="shared" si="8"/>
        <v>7</v>
      </c>
      <c r="E19" s="19"/>
      <c r="F19" s="20">
        <f t="shared" si="8"/>
        <v>0</v>
      </c>
      <c r="G19" s="21"/>
      <c r="H19" s="22">
        <f t="shared" si="0"/>
        <v>0</v>
      </c>
      <c r="I19" s="17"/>
      <c r="J19" s="18">
        <f t="shared" si="1"/>
        <v>0</v>
      </c>
      <c r="K19" s="23"/>
      <c r="L19" s="18">
        <f t="shared" si="2"/>
        <v>0</v>
      </c>
      <c r="M19" s="17"/>
      <c r="N19" s="18">
        <f t="shared" si="3"/>
        <v>0</v>
      </c>
      <c r="O19" s="24">
        <f t="shared" si="9"/>
        <v>7</v>
      </c>
      <c r="P19" s="30">
        <f t="shared" si="4"/>
        <v>14</v>
      </c>
      <c r="R19" s="32">
        <f t="shared" si="5"/>
        <v>0</v>
      </c>
      <c r="S19" s="34" t="str">
        <f t="shared" si="6"/>
        <v>Nehodnocen</v>
      </c>
      <c r="U19" s="4">
        <v>15</v>
      </c>
      <c r="V19" s="5">
        <v>6</v>
      </c>
    </row>
    <row r="20" spans="1:22" ht="12.75">
      <c r="A20" s="26" t="s">
        <v>30</v>
      </c>
      <c r="B20" s="28">
        <f t="shared" si="7"/>
        <v>1</v>
      </c>
      <c r="C20" s="17">
        <v>7</v>
      </c>
      <c r="D20" s="18">
        <f t="shared" si="8"/>
        <v>14</v>
      </c>
      <c r="E20" s="19"/>
      <c r="F20" s="20">
        <f t="shared" si="8"/>
        <v>0</v>
      </c>
      <c r="G20" s="21"/>
      <c r="H20" s="22">
        <f t="shared" si="0"/>
        <v>0</v>
      </c>
      <c r="I20" s="17"/>
      <c r="J20" s="18">
        <f t="shared" si="1"/>
        <v>0</v>
      </c>
      <c r="K20" s="23"/>
      <c r="L20" s="18">
        <f t="shared" si="2"/>
        <v>0</v>
      </c>
      <c r="M20" s="17"/>
      <c r="N20" s="18">
        <f t="shared" si="3"/>
        <v>0</v>
      </c>
      <c r="O20" s="24">
        <f t="shared" si="9"/>
        <v>14</v>
      </c>
      <c r="P20" s="30">
        <f t="shared" si="4"/>
        <v>7</v>
      </c>
      <c r="R20" s="32">
        <f t="shared" si="5"/>
        <v>0</v>
      </c>
      <c r="S20" s="34" t="str">
        <f t="shared" si="6"/>
        <v>Nehodnocen</v>
      </c>
      <c r="U20" s="4">
        <v>16</v>
      </c>
      <c r="V20" s="5">
        <v>5</v>
      </c>
    </row>
    <row r="21" spans="1:22" ht="12.75">
      <c r="A21" s="26" t="s">
        <v>31</v>
      </c>
      <c r="B21" s="28">
        <f t="shared" si="7"/>
        <v>1</v>
      </c>
      <c r="C21" s="17">
        <v>17</v>
      </c>
      <c r="D21" s="18">
        <f t="shared" si="8"/>
        <v>4</v>
      </c>
      <c r="E21" s="19"/>
      <c r="F21" s="20">
        <f t="shared" si="8"/>
        <v>0</v>
      </c>
      <c r="G21" s="21"/>
      <c r="H21" s="22">
        <f t="shared" si="0"/>
        <v>0</v>
      </c>
      <c r="I21" s="17"/>
      <c r="J21" s="18">
        <f t="shared" si="1"/>
        <v>0</v>
      </c>
      <c r="K21" s="23"/>
      <c r="L21" s="18">
        <f t="shared" si="2"/>
        <v>0</v>
      </c>
      <c r="M21" s="17"/>
      <c r="N21" s="18">
        <f t="shared" si="3"/>
        <v>0</v>
      </c>
      <c r="O21" s="24">
        <f t="shared" si="9"/>
        <v>4</v>
      </c>
      <c r="P21" s="30">
        <f t="shared" si="4"/>
        <v>17</v>
      </c>
      <c r="R21" s="32">
        <f t="shared" si="5"/>
        <v>0</v>
      </c>
      <c r="S21" s="34" t="str">
        <f t="shared" si="6"/>
        <v>Nehodnocen</v>
      </c>
      <c r="U21" s="4">
        <v>17</v>
      </c>
      <c r="V21" s="5">
        <v>4</v>
      </c>
    </row>
    <row r="22" spans="1:22" ht="12.75">
      <c r="A22" s="26" t="s">
        <v>32</v>
      </c>
      <c r="B22" s="28">
        <f t="shared" si="7"/>
        <v>1</v>
      </c>
      <c r="C22" s="17">
        <v>12</v>
      </c>
      <c r="D22" s="18">
        <f aca="true" t="shared" si="10" ref="D22:F24">IF(C22&gt;0,VLOOKUP(C22,$U$5:$V$25,2,1),0)</f>
        <v>9</v>
      </c>
      <c r="E22" s="19"/>
      <c r="F22" s="20">
        <f t="shared" si="10"/>
        <v>0</v>
      </c>
      <c r="G22" s="21"/>
      <c r="H22" s="22">
        <f t="shared" si="0"/>
        <v>0</v>
      </c>
      <c r="I22" s="17"/>
      <c r="J22" s="18">
        <f t="shared" si="1"/>
        <v>0</v>
      </c>
      <c r="K22" s="23"/>
      <c r="L22" s="18">
        <f t="shared" si="2"/>
        <v>0</v>
      </c>
      <c r="M22" s="17"/>
      <c r="N22" s="18">
        <f t="shared" si="3"/>
        <v>0</v>
      </c>
      <c r="O22" s="24">
        <f t="shared" si="9"/>
        <v>9</v>
      </c>
      <c r="P22" s="30">
        <f t="shared" si="4"/>
        <v>12</v>
      </c>
      <c r="R22" s="32">
        <f>IF(B22&gt;3,O22,0)</f>
        <v>0</v>
      </c>
      <c r="S22" s="34" t="str">
        <f t="shared" si="6"/>
        <v>Nehodnocen</v>
      </c>
      <c r="U22" s="4">
        <v>18</v>
      </c>
      <c r="V22" s="5">
        <v>3</v>
      </c>
    </row>
    <row r="23" spans="1:22" ht="12.75">
      <c r="A23" s="26" t="s">
        <v>33</v>
      </c>
      <c r="B23" s="28">
        <f t="shared" si="7"/>
        <v>1</v>
      </c>
      <c r="C23" s="17">
        <v>8</v>
      </c>
      <c r="D23" s="18">
        <f t="shared" si="10"/>
        <v>13</v>
      </c>
      <c r="E23" s="19"/>
      <c r="F23" s="20">
        <f t="shared" si="10"/>
        <v>0</v>
      </c>
      <c r="G23" s="21"/>
      <c r="H23" s="22">
        <f t="shared" si="0"/>
        <v>0</v>
      </c>
      <c r="I23" s="17"/>
      <c r="J23" s="18">
        <f t="shared" si="1"/>
        <v>0</v>
      </c>
      <c r="K23" s="23"/>
      <c r="L23" s="18">
        <f t="shared" si="2"/>
        <v>0</v>
      </c>
      <c r="M23" s="17"/>
      <c r="N23" s="18">
        <f t="shared" si="3"/>
        <v>0</v>
      </c>
      <c r="O23" s="24">
        <f t="shared" si="9"/>
        <v>13</v>
      </c>
      <c r="P23" s="30">
        <f t="shared" si="4"/>
        <v>8</v>
      </c>
      <c r="R23" s="32">
        <f>IF(B23&gt;2,O23,0)</f>
        <v>0</v>
      </c>
      <c r="S23" s="34" t="str">
        <f t="shared" si="6"/>
        <v>Nehodnocen</v>
      </c>
      <c r="U23" s="4">
        <v>19</v>
      </c>
      <c r="V23" s="5">
        <v>2</v>
      </c>
    </row>
    <row r="24" spans="1:22" ht="12.75">
      <c r="A24" s="26" t="s">
        <v>34</v>
      </c>
      <c r="B24" s="28">
        <f t="shared" si="7"/>
        <v>1</v>
      </c>
      <c r="C24" s="17">
        <v>13</v>
      </c>
      <c r="D24" s="18">
        <f t="shared" si="10"/>
        <v>8</v>
      </c>
      <c r="E24" s="19"/>
      <c r="F24" s="20">
        <f t="shared" si="10"/>
        <v>0</v>
      </c>
      <c r="G24" s="21"/>
      <c r="H24" s="22">
        <f t="shared" si="0"/>
        <v>0</v>
      </c>
      <c r="I24" s="17"/>
      <c r="J24" s="18">
        <f t="shared" si="1"/>
        <v>0</v>
      </c>
      <c r="K24" s="23"/>
      <c r="L24" s="18">
        <f t="shared" si="2"/>
        <v>0</v>
      </c>
      <c r="M24" s="17"/>
      <c r="N24" s="18">
        <f t="shared" si="3"/>
        <v>0</v>
      </c>
      <c r="O24" s="24">
        <f t="shared" si="9"/>
        <v>8</v>
      </c>
      <c r="P24" s="30">
        <f t="shared" si="4"/>
        <v>13</v>
      </c>
      <c r="R24" s="32">
        <f>IF(B24&gt;2,O24,0)</f>
        <v>0</v>
      </c>
      <c r="S24" s="34" t="str">
        <f t="shared" si="6"/>
        <v>Nehodnocen</v>
      </c>
      <c r="U24" s="4">
        <v>20</v>
      </c>
      <c r="V24" s="5">
        <v>1</v>
      </c>
    </row>
    <row r="25" spans="1:23" ht="12.75">
      <c r="A25" s="26"/>
      <c r="B25" s="28"/>
      <c r="C25" s="17"/>
      <c r="D25" s="18"/>
      <c r="E25" s="19"/>
      <c r="F25" s="20"/>
      <c r="G25" s="21"/>
      <c r="H25" s="22"/>
      <c r="I25" s="17"/>
      <c r="J25" s="18"/>
      <c r="K25" s="23"/>
      <c r="L25" s="18"/>
      <c r="M25" s="17"/>
      <c r="N25" s="18"/>
      <c r="O25" s="24"/>
      <c r="P25" s="30"/>
      <c r="R25" s="32"/>
      <c r="S25" s="34"/>
      <c r="U25" s="4">
        <v>21</v>
      </c>
      <c r="V25" s="5">
        <v>0</v>
      </c>
      <c r="W25" s="35" t="s">
        <v>6</v>
      </c>
    </row>
  </sheetData>
  <sheetProtection password="EDDE" sheet="1" objects="1" scenarios="1" selectLockedCells="1" selectUnlockedCells="1"/>
  <mergeCells count="12">
    <mergeCell ref="O3:O4"/>
    <mergeCell ref="P3:P4"/>
    <mergeCell ref="U3:V3"/>
    <mergeCell ref="R4:S4"/>
    <mergeCell ref="G3:H3"/>
    <mergeCell ref="I3:J3"/>
    <mergeCell ref="K3:L3"/>
    <mergeCell ref="M3:N3"/>
    <mergeCell ref="A3:A4"/>
    <mergeCell ref="B3:B4"/>
    <mergeCell ref="C3:D3"/>
    <mergeCell ref="E3:F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KAREL</cp:lastModifiedBy>
  <cp:lastPrinted>2012-10-08T21:05:10Z</cp:lastPrinted>
  <dcterms:created xsi:type="dcterms:W3CDTF">2012-10-06T17:11:06Z</dcterms:created>
  <dcterms:modified xsi:type="dcterms:W3CDTF">2013-05-20T19:45:43Z</dcterms:modified>
  <cp:category/>
  <cp:version/>
  <cp:contentType/>
  <cp:contentStatus/>
</cp:coreProperties>
</file>